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0_ZVV" sheetId="1" r:id="rId1"/>
    <sheet name="SO 105.3_N" sheetId="2" r:id="rId2"/>
    <sheet name="SO 105.3_ZVH" sheetId="3" r:id="rId3"/>
    <sheet name="SO 105.3_ZVV" sheetId="4" r:id="rId4"/>
    <sheet name="SO 191.5.3_ZVH" sheetId="5" r:id="rId5"/>
    <sheet name="SO 192.5.3_ZVV" sheetId="6" r:id="rId6"/>
  </sheets>
  <definedNames/>
  <calcPr/>
  <webPublishing/>
</workbook>
</file>

<file path=xl/sharedStrings.xml><?xml version="1.0" encoding="utf-8"?>
<sst xmlns="http://schemas.openxmlformats.org/spreadsheetml/2006/main" count="1643" uniqueCount="446">
  <si>
    <t>ASPE10</t>
  </si>
  <si>
    <t>S</t>
  </si>
  <si>
    <t>Firma: ÚDRŽBA SILNIC Královéhradeckého kraje a.s.</t>
  </si>
  <si>
    <t>Soupis prací objektu</t>
  </si>
  <si>
    <t xml:space="preserve">Stavba: </t>
  </si>
  <si>
    <t>34154h</t>
  </si>
  <si>
    <t>II/302 Starostín - Broumov - hranice ČR-PR_křižovatka u MěÚ_neoceněný</t>
  </si>
  <si>
    <t>O</t>
  </si>
  <si>
    <t>Rozpočet:</t>
  </si>
  <si>
    <t>0,00</t>
  </si>
  <si>
    <t>15,00</t>
  </si>
  <si>
    <t>21,00</t>
  </si>
  <si>
    <t>3</t>
  </si>
  <si>
    <t>2</t>
  </si>
  <si>
    <t>SO 000_ZVV</t>
  </si>
  <si>
    <t>Všeobecné práce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</si>
  <si>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</si>
  <si>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</si>
  <si>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</si>
  <si>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</si>
  <si>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</si>
  <si>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</si>
  <si>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</si>
  <si>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</si>
  <si>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</si>
  <si>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</si>
  <si>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</si>
  <si>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</si>
  <si>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</si>
  <si>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</si>
  <si>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</si>
  <si>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</si>
  <si>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</si>
  <si>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</si>
  <si>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</si>
  <si>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</si>
  <si>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</si>
  <si>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</si>
  <si>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</si>
  <si>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</si>
  <si>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</si>
  <si>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  
PEVNÁ CENA</t>
  </si>
  <si>
    <t>VV</t>
  </si>
  <si>
    <t>1=1,000 [A] 
Celkem: A=1,000 [B]</t>
  </si>
  <si>
    <t>TS</t>
  </si>
  <si>
    <t>zahrnuje veškeré náklady spojené s objednatelem požadovanými zařízeními</t>
  </si>
  <si>
    <t>02910</t>
  </si>
  <si>
    <t>OSTATNÍ POŽADAVKY - GEODETICKÉ ZAMĚŘENÍ</t>
  </si>
  <si>
    <t>Věškerá nutná zaměření k realizaci díla (např. zaměření stavby před výstavbou, vytčení stavby, obvodu staveniště,...) a k uvedení stavby do úžívání a předání dokončeného díla.   
PEVNÁ CENA</t>
  </si>
  <si>
    <t>zahrnuje veškeré náklady spojené s objednatelem požadovanými pracemi</t>
  </si>
  <si>
    <t>02911</t>
  </si>
  <si>
    <t>Zaměření skutečného provedení díla ke kolaudaci stavby.   
3x tištěné paré + 1x CD</t>
  </si>
  <si>
    <t>02920</t>
  </si>
  <si>
    <t>OSTATNÍ POŽADAVKY - OCHRANA ŽIVOTNÍHO PROSTŘEDÍ</t>
  </si>
  <si>
    <t>Měření hluku  
Čerpáno se souhlasem TDI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</si>
  <si>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</si>
  <si>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</si>
  <si>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  
Zadavatel poskytne dokumentaci ve formátu *.dwg. a .pdf  
4x tištěné paré + 1x CD   
PEVNA CENA</t>
  </si>
  <si>
    <t>02943</t>
  </si>
  <si>
    <t>OSTATNÍ POŽADAVKY - VYPRACOVÁNÍ RDS A VTD</t>
  </si>
  <si>
    <t>Realizační dokumentace stavby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  
Zadavatel poskytne otevřený formát *.dwg.   
PEVNÁ CENA</t>
  </si>
  <si>
    <t>7</t>
  </si>
  <si>
    <t>02945</t>
  </si>
  <si>
    <t>OSTAT POŽADAVKY - GEOMETRICKÝ PLÁN</t>
  </si>
  <si>
    <t>Geometrický plán pro majetkové vypořádání vlastnických vztahů, potvrzený katastrálním úřadem.   
12x tiskem   
PEVNÁ CENA</t>
  </si>
  <si>
    <t>položka zahrnuje: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</si>
  <si>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8</t>
  </si>
  <si>
    <t>02946</t>
  </si>
  <si>
    <t>OSTAT POŽADAVKY - FOTODOKUMENTACE</t>
  </si>
  <si>
    <t>1x měsíčně sada barevných fotografií v tištěné i elektronické formě   
3x závěrečná fotodokumentace v albu s popisem v tištěné i elektronické podobě   
PEVNÁ CENA</t>
  </si>
  <si>
    <t>1=1,000 [A]</t>
  </si>
  <si>
    <t>položka zahrnuje:  
- fotodokumentaci zadavatelem požadovaného děje a konstrukcí v požadovaných časových  
intervalech  
- zadavatelem specifikované výstupy (fotografie v papírovém a digitálním formátu) v  
požadovaném počtu</t>
  </si>
  <si>
    <t>02950</t>
  </si>
  <si>
    <t>OSTATNÍ POŽADAVKY - POSUDKY, KONTROLY, REVIZNÍ ZPRÁVY</t>
  </si>
  <si>
    <t>Zajištění a zdokumentování stávajícího stavu zástavby a objektů, které mohou být dotčeny stavbou před započetím, v průběhu a na konci stavebních prací.</t>
  </si>
  <si>
    <t>02991</t>
  </si>
  <si>
    <t>OSTATNÍ POŽADAVKY - INFORMAČNÍ TABULE</t>
  </si>
  <si>
    <t>KUS</t>
  </si>
  <si>
    <t>2=2,000 [A] 
Celkem: A=2,000 [B]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</si>
  <si>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</si>
  <si>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105.3_N</t>
  </si>
  <si>
    <t>Broumov km 10,098 – 10,232</t>
  </si>
  <si>
    <t>014102</t>
  </si>
  <si>
    <t>POPLATKY ZA SKLÁDKU</t>
  </si>
  <si>
    <t>T</t>
  </si>
  <si>
    <t>Zemina (2,0 t/m3)</t>
  </si>
  <si>
    <t>11130: 14*0,1=1,400 [A] 
12373: 1,96=1,960 [B] 
Celkem: (A+B)*2,0=6,720 [C]</t>
  </si>
  <si>
    <t>zahrnuje veškeré poplatky provozovateli skládky související s uložením odpadu na skládce.</t>
  </si>
  <si>
    <t>Suť ze sypkých vrstev (1,9 t/m3)  
K položce 11332</t>
  </si>
  <si>
    <t>40,73*1,9=77,387 [A] 
Celkem: A=77,387 [B]</t>
  </si>
  <si>
    <t>Suť ze živičných vrstev (2,4 t/m3)  
K položce 11313</t>
  </si>
  <si>
    <t>8,776*2,4=21,062 [A] 
Celkem: A=21,062 [B]</t>
  </si>
  <si>
    <t>Suť z betonových dlaždic (2,0 t/m3)  
K položce 11318</t>
  </si>
  <si>
    <t>4,68*2,0=9,360 [A] 
Celkem: A=9,360 [B]</t>
  </si>
  <si>
    <t>Zemní práce</t>
  </si>
  <si>
    <t>11130</t>
  </si>
  <si>
    <t>SEJMUTÍ DRNU</t>
  </si>
  <si>
    <t>M2</t>
  </si>
  <si>
    <t>Odstranění drnů tl. 0,1m vč. odvozu a uložení na skládku určenou zhotovitelem  
Poplatek za skládku uveden v položce 014102.1  
vlevo ZÚ - 10,118  
Plocha odečtena digitálně ze situace</t>
  </si>
  <si>
    <t>14=14,000 [A] 
Celkem: A=14,000 [B]</t>
  </si>
  <si>
    <t>včetně vodorovné dopravy  a uložení na skládku</t>
  </si>
  <si>
    <t>11313</t>
  </si>
  <si>
    <t>ODSTRANĚNÍ KRYTU ZPEVNĚNÝCH PLOCH S ASFALTOVÝM POJIVEM</t>
  </si>
  <si>
    <t>M3</t>
  </si>
  <si>
    <t>Odstranění krytu asfaltového chodníku tl. 80mm  
chodník km 10,135 - 10,176 vpravo  
vč. odvozu a uložení na skládku určenou zhotovitelem  
Poplatek za skládku uveden v položce 014102.3  
Plocha odečtena digitálně ze situace</t>
  </si>
  <si>
    <t>109,7*0,08=8,776 [A] 
Celkem: A=8,776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</si>
  <si>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</si>
  <si>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</t>
  </si>
  <si>
    <t>ODSTRAN KRYTU ZPEVNĚNÝCH PLOCH Z DLAŽEB KOSTEK</t>
  </si>
  <si>
    <t>Odstranění krytu chodníku z kamenné dlažby tl. 60mm  
chodník podél parkoviště v ul. Pivovarská  
Vytěžený materiál je majetkem zhotovitele a ten zohlední v ceně jeho zpětné využití ve stavbě   
Plocha odečtena digitálně ze situace</t>
  </si>
  <si>
    <t>76,28*0,08=6,102 [A] 
Celkem: A=6,102 [B]</t>
  </si>
  <si>
    <t>11318</t>
  </si>
  <si>
    <t>ODSTRANĚNÍ KRYTU ZPEVNĚNÝCH PLOCH Z DLAŽDIC</t>
  </si>
  <si>
    <t>Odstranění krytu chodníku z betonových dlaždic tl. 60mm  
chodník vpravo ZÚ - 10,135 + vlevo ZÚ - 10,118  
vč. odvozu a uložení na skládku určenou zhotovitelem  
Poplatek za skládku uveden v položce 014102.5  
Plocha odečtena digitálně ze situace</t>
  </si>
  <si>
    <t>78*0,06=4,680 [A] 
Celkem: A=4,680 [B]</t>
  </si>
  <si>
    <t>11332</t>
  </si>
  <si>
    <t>ODSTRANĚNÍ PODKLADŮ ZPEVNĚNÝCH PLOCH Z KAMENIVA NESTMELENÉHO</t>
  </si>
  <si>
    <t>Odstranění podkladních vrstev chodníků kamenných tl. 180mm, asfaltových tl. 160mm a z betonových dlaždic tl. 180mm   
vč. odvozu a uložení na skládku určenou zhotovitelem  
Poplatek za skládku uveden v položce 014102.2  
Plocha odečtena digitálně ze situace</t>
  </si>
  <si>
    <t>Kamenný: 76,28*0,18=13,730 [A] 
Asfalt: 81*0,16=12,960 [B] 
Bet. dlaždice: 78*0,18=14,040 [C] 
Celkem: A+B+C=40,730 [D]</t>
  </si>
  <si>
    <t>11355</t>
  </si>
  <si>
    <t>ODSTRANĚNÍ OBRUB Z DLAŽEBNÍCH KOSTEK JEDNODUCHÝCH</t>
  </si>
  <si>
    <t>M</t>
  </si>
  <si>
    <t>Odstranění obrub z dlažebních kostek  
Vytěžený materiál je majetkem zhotovitele a ten zohlední v ceně jeho zpětné využití ve stavbě   
Délka odečtena digitálně ze situace</t>
  </si>
  <si>
    <t>18,3=18,300 [A] 
Celkem: A=18,300 [B]</t>
  </si>
  <si>
    <t>11</t>
  </si>
  <si>
    <t>12373</t>
  </si>
  <si>
    <t>ODKOP PRO SPOD STAVBU SILNIC A ŽELEZNIC TŘ. I</t>
  </si>
  <si>
    <t>Odstranění zeminy pro konstrukci chodníku vč. odvozu na skládku určenou zhotovitelem  
vlevo ZÚ - 10,118  
poplatek za skládku uveden v položce 014102.1  
Plocha odečtena digitálně ze situace</t>
  </si>
  <si>
    <t>14*0,14=1,960 [A] 
Celkem: A=1,960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</si>
  <si>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</si>
  <si>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</si>
  <si>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17180</t>
  </si>
  <si>
    <t>ULOŽENÍ SYPANINY DO NÁSYPŮ Z NAKUPOVANÝCH MATERIÁLŮ</t>
  </si>
  <si>
    <t>Dosyp pod chodník z kamenné dlažby z kameniva tl. 360mm  
rozšíření chodníku podél ul. Pivovarská  
Plocha odečtena digitálně ze situace</t>
  </si>
  <si>
    <t>62*0,36=22,320 [A] 
Celkem: A=22,320 [B]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</si>
  <si>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</si>
  <si>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</t>
  </si>
  <si>
    <t>18232</t>
  </si>
  <si>
    <t>R</t>
  </si>
  <si>
    <t>ROZPROSTŘENÍ ORNICE V ROVINĚ V TL DO 0,15M</t>
  </si>
  <si>
    <t>Plocha odečtena digitálně ze situace  
Včetně nákupu a dodání ornice</t>
  </si>
  <si>
    <t>12=12,000 [A] 
Celkem: A=12,000 [B]</t>
  </si>
  <si>
    <t>položka zahrnuje:  
nutné přemístění ornice z dočasných skládek vzdálených do 50m  
rozprostření ornice v předepsané tloušťce v rovině a ve svahu do 1:5</t>
  </si>
  <si>
    <t>14</t>
  </si>
  <si>
    <t>18241</t>
  </si>
  <si>
    <t>ZALOŽENÍ TRÁVNÍKU RUČNÍM VÝSEVEM</t>
  </si>
  <si>
    <t>Plocha odečtena digitálně ze situace</t>
  </si>
  <si>
    <t>Zahrnuje dodání předepsané travní směsi, její výsev na ornici, zalévání, první pokosení, to vše bez ohledu na sklon terénu</t>
  </si>
  <si>
    <t>Komunikace</t>
  </si>
  <si>
    <t>15</t>
  </si>
  <si>
    <t>56330</t>
  </si>
  <si>
    <t>VOZOVKOVÉ VRSTVY ZE ŠTĚRKODRTI</t>
  </si>
  <si>
    <t>ŠDa tl. min. 150 mm  
Plocha odečtena digitálně ze situace</t>
  </si>
  <si>
    <t>Kamenná dlažba: 25,8=25,800 [A] 
Betonová dlažba: 12,4=12,400 [B] 
Celkem: A+B=38,200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</si>
  <si>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</si>
  <si>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16</t>
  </si>
  <si>
    <t>582311</t>
  </si>
  <si>
    <t>DLÁŽDĚNÉ KRYTY Z MOZAIK KOSTEK JEDNOBAREVNÝCH DO LOŽE Z KAMENIVA</t>
  </si>
  <si>
    <t>Chodník z kamenné dlažby tl. 60mm  
Drobné štípané žulové kostky skládané v jednom směru do vějířové skladby  
chodník podél parkoviště v ul. Pivovarská  
Plocha odečtena digitálně ze situace</t>
  </si>
  <si>
    <t>171,75=171,750 [A] 
Celkem: A=171,750 [B]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</si>
  <si>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</si>
  <si>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17</t>
  </si>
  <si>
    <t>582611</t>
  </si>
  <si>
    <t>KRYTY Z BETON DLAŽDIC SE ZÁMKEM ŠEDÝCH TL 60MM DO LOŽE Z KAM</t>
  </si>
  <si>
    <t>Chodník z betonové dlažby 100x200 mm tl. 60mm v barvě přírodního betonu ve skladbě řádkové příčné s vazbou  
chodník km 10,135 - 10,176 vpravo  
chodník podél parkoviště v ul. Pivovarská  
Plocha odečtena digitálně ze situace</t>
  </si>
  <si>
    <t>82,75=82,750 [A] 
Celkem: A=82,750 [B]</t>
  </si>
  <si>
    <t>Přidružená stavební výroba</t>
  </si>
  <si>
    <t>18</t>
  </si>
  <si>
    <t>711117</t>
  </si>
  <si>
    <t>IZOLACE BĚŽNÝCH KONSTRUKCÍ PROTI ZEMNÍ VLHKOSTI Z PE FÓLIÍ</t>
  </si>
  <si>
    <t>Nopová fólie  
podél plotu km vpravo 10,164 - 10,176  
Plocha odečtena digitálně ze situace</t>
  </si>
  <si>
    <t>11,8*1=11,800 [A] 
Celkem: A=11,800 [B]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</si>
  <si>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</si>
  <si>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Ostatní konstrukce a práce</t>
  </si>
  <si>
    <t>19</t>
  </si>
  <si>
    <t>9111A3</t>
  </si>
  <si>
    <t>ZÁBRADLÍ SILNIČNÍ S VODOR MADLY - DEMONTÁŽ S PŘESUNEM</t>
  </si>
  <si>
    <t>Odstranění zábradlí  
Vytěžený materiál je majetkem zhotovitele  
Délka odečtena digitálně ze situace</t>
  </si>
  <si>
    <t>79,5=79,500 [A] 
Celkem: A=79,500 [B]</t>
  </si>
  <si>
    <t>položka zahrnuje:  
- demontáž a odstranění zařízení  
- jeho odvoz na předepsané místo</t>
  </si>
  <si>
    <t>20</t>
  </si>
  <si>
    <t>917211</t>
  </si>
  <si>
    <t>ZÁHONOVÉ OBRUBY Z BETONOVÝCH OBRUBNÍKŮ ŠÍŘ 50MM</t>
  </si>
  <si>
    <t>Betonový obrubník 250/50/1000 vč. betonového lože  
km 10,110 - 10,136 + 10,162 - 10,176 vpravo  
ul. Pivovarská podél parkoviště  
Délka odečtena digitálně ze situace</t>
  </si>
  <si>
    <t>55=55,000 [A] 
Celkem: A=55,000 [B]</t>
  </si>
  <si>
    <t>Položka zahrnuje:  
dodání a pokládku betonových obrubníků o rozměrech předepsaných zadávací dokumentací  
betonové lože i boční betonovou opěrku.</t>
  </si>
  <si>
    <t>21</t>
  </si>
  <si>
    <t>919111</t>
  </si>
  <si>
    <t>ŘEZÁNÍ ASFALTOVÉHO KRYTU VOZOVEK TL DO 50MM</t>
  </si>
  <si>
    <t>Řezání asfaltového krytu mezi stávajícím a novým asfaltem  
Zálivka v položce 58920  
Délka odečtena digitálně ze situace</t>
  </si>
  <si>
    <t>21,8=21,800 [A] 
Celkem: A=21,800 [B]</t>
  </si>
  <si>
    <t>položka zahrnuje řezání vozovkové vrstvy v předepsané tloušťce, včetně spotřeby vody</t>
  </si>
  <si>
    <t>SO 105.3_ZVH</t>
  </si>
  <si>
    <t>12373: 1144,4*0,5=572,200 [A] 
Celkem: A*2,0=1 144,400 [B]</t>
  </si>
  <si>
    <t>Sypké vozovkové vrstvy (1,9 t/m3)</t>
  </si>
  <si>
    <t>11332: 309,445=309,445 [A] 
A*1,9=587,946 [B]</t>
  </si>
  <si>
    <t>Betonové konstrukce (2,3 t/m3)  
Předpoklad 750 kg/UV</t>
  </si>
  <si>
    <t>96687: 5*0,75=3,750 [A] 
11352: 229,5*0,25*0,15*2,3=19,794 [B] 
Celkem: A+B=23,544 [C]</t>
  </si>
  <si>
    <t>Betonové dlaždice (2,0 t/m3)</t>
  </si>
  <si>
    <t>11318: 12,885*1,9=24,482 [A] 
Celkem: A=24,482 [B]</t>
  </si>
  <si>
    <t>Odstranění přídlažby vč. betonového lože, odvozu a uložení na skládku určenou zhotovitelem  
š. 0,5m - ZÚ - hranice křižovatky  
Poplatek za skládku uveden v položce 014102.5</t>
  </si>
  <si>
    <t>š. 0,5m: 18,5*0,15=2,775 [A] 
š. 0,25m: 67,4*0,15=10,110 [B] 
Celkem: A+B=12,885 [C]</t>
  </si>
  <si>
    <t>Odstranení podkladní vrstvy vč. odvozu a uložení na skládku určenou zhotovitelem  
Poplatek za skládku uveden v položce 014102.2  
Plocha odečtena digitálně ze situace</t>
  </si>
  <si>
    <t>Vozovka: 1271,5*0,23=292,445 [A] 
Pod chodníkem: 50*0,34=17,000 [B] 
Celkem: A+B=309,445 [C]</t>
  </si>
  <si>
    <t>11337</t>
  </si>
  <si>
    <t>ODSTRANĚNÍ PODKLADU ZPEVNĚNÝCH PLOCH Z DLAŽEBNÍCH KOSTEK</t>
  </si>
  <si>
    <t>Vytěžený materiál je majetkem zhotovitele a ten zohlední v ceně jeho zpětné využití ve stavbě   
Bez poplatku za skládku  
Plocha odečtena digitálně ze situace</t>
  </si>
  <si>
    <t>1271,5*0,1=127,150 [A] 
Celkem: A=127,150 [B]</t>
  </si>
  <si>
    <t>11352</t>
  </si>
  <si>
    <t>ODSTRANĚNÍ CHODNÍKOVÝCH A SILNIČNÍCH OBRUBNÍKŮ BETONOVÝCH</t>
  </si>
  <si>
    <t>Odstranění stávajícíh bet. obrubníků vč. odvozu a uložení na skládku určenou zhotovitelem  
Poplatek za skládku uveden v položce 014102.4  
Délka odečtena digitálně ze situace</t>
  </si>
  <si>
    <t>229,5=229,500 [A] 
Celkem: A=229,500 [B]</t>
  </si>
  <si>
    <t>11372</t>
  </si>
  <si>
    <t>FRÉZOVÁNÍ ZPEVNĚNÝCH PLOCH ASFALTOVÝCH</t>
  </si>
  <si>
    <t>1190*0,15=178,500 [A] 
Celkem: A=178,500 [B]</t>
  </si>
  <si>
    <t>113762</t>
  </si>
  <si>
    <t>FRÉZOVÁNÍ DRÁŽKY PRŮŘEZU DO 200MM2 V ASFALTOVÉ VOZOVCE</t>
  </si>
  <si>
    <t>Asfaltová zálivka za horka mezi stávajícím a novým asfaltem a novým asfaltem a obrubou  
Délka odečtena digitálně ze situace</t>
  </si>
  <si>
    <t>306=306,000 [A]</t>
  </si>
  <si>
    <t>Položka zahrnuje veškerou manipulaci s vybouranou sutí a s vybouranými hmotami vč. uložení na skládku.</t>
  </si>
  <si>
    <t>113764</t>
  </si>
  <si>
    <t>FRÉZOVÁNÍ DRÁŽKY PRŮŘEZU DO 400MM2 V ASFALTOVÉ VOZOVCE</t>
  </si>
  <si>
    <t>Frézování drážky mezi asfaltovým krytem a stávajícím obrubníkem  
Zálivka v položce 931324  
Délka odečtena digitálně ze situace</t>
  </si>
  <si>
    <t>62=62,000 [A] 
Celkem: A=62,000 [B]</t>
  </si>
  <si>
    <t>Odkop stávající aktivné zóny vč. odvozu na skládku určenou zhotovitelem  
Poplatek za skládku uveden v položce 014102.2  
Čerpáno dle skutečnosti na pokyn TDI  
Plocha odečtena digitálně ze situace</t>
  </si>
  <si>
    <t>1144,4*0,5=572,200 [A] 
Celkem: A=572,200 [B]</t>
  </si>
  <si>
    <t>17310</t>
  </si>
  <si>
    <t>ZEMNÍ KRAJNICE A DOSYPÁVKY SE ZHUTNĚNÍM</t>
  </si>
  <si>
    <t>Dosyp po zeleň tl. 430mm  
vč. dodávky materiálu  
Plocha odečtena digitálně ze situace</t>
  </si>
  <si>
    <t>63*0,43=27,090 [A] 
Celkem: A=27,090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</si>
  <si>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</si>
  <si>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157=157,000 [A] 
Celkem: A=157,000 [B]</t>
  </si>
  <si>
    <t>Základy</t>
  </si>
  <si>
    <t>212645</t>
  </si>
  <si>
    <t>TRATIVODY KOMPL Z TRUB Z PLAST HM DN DO 200MM, RÝHA TŘ I</t>
  </si>
  <si>
    <t>Podélná drenáž DN160, lože z ŠP tl. 100mm, obsyp ze ŠD fr. 8/16  
pvč. odvozu a uložení na skládku, poplatek za skládku uveden v položce 014102.2  
Délka odečtena digitálně ze situace</t>
  </si>
  <si>
    <t>306,6=306,600 [A] 
Celkem: A=306,600 [B]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</si>
  <si>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</si>
  <si>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21452</t>
  </si>
  <si>
    <t>SANAČNÍ VRSTVY Z KAMENIVA DRCENÉHO</t>
  </si>
  <si>
    <t>Zemina min. podmínečně vhodná do aktivní zóny dle ČSN 73 6133 tl. 500mm  
Čerpáno dle skutečnosti na pokyn TDI  
Plocha odečten digitálně ze situace</t>
  </si>
  <si>
    <t>1144,4=1 144,400 [A] 
Celkem: A=1 144,400 [B]</t>
  </si>
  <si>
    <t>položka zahrnuje dodávku předepsaného kameniva, mimostaveništní a vnitrostaveništní dopravu a jeho uložení  
není-li v zadávací dokumentaci uvedeno jinak, jedná se o nakupovaný materiál</t>
  </si>
  <si>
    <t>21461</t>
  </si>
  <si>
    <t>SEPARAČNÍ GEOTEXTILIE</t>
  </si>
  <si>
    <t>Separační geotextilie min. 300g/m2 dle ČSN 73 6133 a TP 97  
Čerpáno dle skutečnosti na pokyn TDI  
Plocha odečtena digitálně ze situace a řezu</t>
  </si>
  <si>
    <t>2175,3=2 175,300 [A] 
Celkem: A=2 175,300 [B]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</si>
  <si>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</si>
  <si>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561401</t>
  </si>
  <si>
    <t>KAMENIVO ZPEVNĚNÉ CEMENTEM TŘ. I</t>
  </si>
  <si>
    <t>SC8/10 tl. 130mm  
Čerpáno dle skutečnosti na pokyn TDI  
Plocha odečtena digitálně ze situace</t>
  </si>
  <si>
    <t>1271,5*0,13=165,295 [A] 
Celkem: A=165,295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</si>
  <si>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</si>
  <si>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ŠDa min. tl. 200mm  
Čerpáno dle skutečnosti na pokyn TDI  
Plocha odečtena digitálně ze situace</t>
  </si>
  <si>
    <t>1271,5*0,2=254,300 [A] 
Celkem: A=254,300 [B]</t>
  </si>
  <si>
    <t>572123</t>
  </si>
  <si>
    <t>INFILTRAČNÍ POSTŘIK Z EMULZE DO 1,0KG/M2</t>
  </si>
  <si>
    <t>Infiltrační postřik kat. emulzí 0,8 kg/m2  
Plocha odečtena digitálně ze situace</t>
  </si>
  <si>
    <t>Pod CRmB: 1271,5=1 271,500 [A] 
Celkem: A=1 271,500 [B]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</si>
  <si>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</si>
  <si>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22</t>
  </si>
  <si>
    <t>572213</t>
  </si>
  <si>
    <t>SPOJOVACÍ POSTŘIK Z EMULZE DO 0,5KG/M2</t>
  </si>
  <si>
    <t>Spojovací postřik z polymerem modif. kation. asf. emulze 0,4 kg/m2  
Vyrovnávky, předpoklad 7% plochy vozovky  
Plocha odečtena digitálně ze situace</t>
  </si>
  <si>
    <t>Pod ACO: 1271,5=1 271,500 [A] 
Pod ACP: 1271,5=1 271,500 [B] 
Celkem: A+B=2 543,000 [C]</t>
  </si>
  <si>
    <t>23</t>
  </si>
  <si>
    <t>574A21R</t>
  </si>
  <si>
    <t>ASFALTOVÝ BETON PRO OBRUSNÉ VRSTVY ACO 8S CRmB TL. 30MM</t>
  </si>
  <si>
    <t>ACO 8S CRmB tl. 30mm  
Plocha odečtena digitálně ze situace</t>
  </si>
  <si>
    <t>1271,5=1 271,500 [A] 
Celkem: A=1 271,500 [B]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</si>
  <si>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</si>
  <si>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24</t>
  </si>
  <si>
    <t>574A34</t>
  </si>
  <si>
    <t>ASFALTOVÝ BETON PRO OBRUSNÉ VRSTVY ACO 11+, 11S TL. 40MM</t>
  </si>
  <si>
    <t>ACO 11+ tl. 40mm  
Plocha odečtena digitálně ze situace</t>
  </si>
  <si>
    <t>25</t>
  </si>
  <si>
    <t>574C78</t>
  </si>
  <si>
    <t>ASFALTOVÝ BETON PRO LOŽNÍ VRSTVY ACL 22+, 22S TL. 80MM</t>
  </si>
  <si>
    <t>ACL 22S tl. 80mm  
Plocha odečtena digitálně ze situace</t>
  </si>
  <si>
    <t>26</t>
  </si>
  <si>
    <t>577A1</t>
  </si>
  <si>
    <t>VÝSPRAVA TRHLIN ASFALTOVOU ZÁLIVKOU</t>
  </si>
  <si>
    <t>Oprava trhlin dle TP 115  
Předpoklad</t>
  </si>
  <si>
    <t>157/10*5=78,500 [A] 
Celkem: A=78,500 [B]</t>
  </si>
  <si>
    <t>- vyfrézování drážky šířky do 20mm hloubky do 40mm  
- vyčištění  
- nátěr  
- výplň předepsanou zálivkovou hmotou</t>
  </si>
  <si>
    <t>27</t>
  </si>
  <si>
    <t>58920</t>
  </si>
  <si>
    <t>VÝPLŇ SPAR MODIFIKOVANÝM ASFALTEM</t>
  </si>
  <si>
    <t>306=306,000 [A] 
Celkem: A=306,000 [B]</t>
  </si>
  <si>
    <t>položka zahrnuje:  
- dodávku předepsaného materiálu  
- vyčištění a výplň spar tímto materiálem</t>
  </si>
  <si>
    <t>Potrubí</t>
  </si>
  <si>
    <t>28</t>
  </si>
  <si>
    <t>87433</t>
  </si>
  <si>
    <t>POTRUBÍ Z TRUB PLASTOVÝCH ODPADNÍCH DN DO 150MM</t>
  </si>
  <si>
    <t>DN150   
Délka odečtena digitálně ze situace</t>
  </si>
  <si>
    <t>22,2=22,200 [A] 
Celkem: A=22,200 [B]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</si>
  <si>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</si>
  <si>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29</t>
  </si>
  <si>
    <t>89712</t>
  </si>
  <si>
    <t>VPUSŤ KANALIZAČNÍ ULIČNÍ KOMPLETNÍ Z BETONOVÝCH DÍLCŮ</t>
  </si>
  <si>
    <t>Kompletní vpusti  
Počet odečten digitálně ze situace</t>
  </si>
  <si>
    <t>6=6,000 [A] 
Celkem: A=6,000 [B]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</si>
  <si>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</si>
  <si>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30</t>
  </si>
  <si>
    <t>917224</t>
  </si>
  <si>
    <t>SILNIČNÍ A CHODNÍKOVÉ OBRUBY Z BETONOVÝCH OBRUBNÍKŮ ŠÍŘ 150MM</t>
  </si>
  <si>
    <t>Silniční betonový obrubník 250/150/1000 vč. betonového lože s opěrou  
Délka odečtena digitálně ze situace</t>
  </si>
  <si>
    <t>31</t>
  </si>
  <si>
    <t>931324</t>
  </si>
  <si>
    <t>TĚSNĚNÍ DILATAČ SPAR ASF ZÁLIVKOU MODIFIK PRŮŘ DO 400MM2</t>
  </si>
  <si>
    <t>Zalití drážky mezi asfaltovým krytem a stávajícím obrubníkem  
Drážka v položce 113764  
Délka odečtena digitálně ze situace</t>
  </si>
  <si>
    <t>položka zahrnuje dodávku a osazení předepsaného materiálu, očištění ploch spáry před úpravou, očištění okolí spáry po úpravě  
nezahrnuje těsnící profil</t>
  </si>
  <si>
    <t>32</t>
  </si>
  <si>
    <t>96687</t>
  </si>
  <si>
    <t>VYBOURÁNÍ ULIČNÍCH VPUSTÍ KOMPLETNÍCH</t>
  </si>
  <si>
    <t>Odstranění uliční vpusti vč odvozu a uložení na skládku určenou zhotovitelem  
Poplatek za skládku uveden v položce 014102.4  
Počet odečten digitálně ze situace</t>
  </si>
  <si>
    <t>5=5,000 [A] 
Celkem: A=5,000 [B]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</si>
  <si>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</si>
  <si>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105.3_ZVV</t>
  </si>
  <si>
    <t>5,453*1,9=10,361 [A] 
Celkem: A=10,361 [B]</t>
  </si>
  <si>
    <t>Odstranění krytu asfaltového chodníku tl. 80mm  
sjezd v chodníku km 10,135 - 10,176 vpravo  
vč. odvozu a uložení na skládku určenou zhotovitelem  
Poplatek za skládku uveden v položce 014102.3  
Plocha odečtena digitálně ze situace</t>
  </si>
  <si>
    <t>28,7*0,08=2,296 [A] 
Celkem: A=2,296 [B]</t>
  </si>
  <si>
    <t>Odstranění podkladních vrstev sjezdů kamenných tl. 210mm a asfaltových tl. 190mm chodníků   
vč. odvozu a uložení na skládku určenou zhotovitelem  
Poplatek za skládku uveden v položce 014102.2  
Plocha odečtena digitálně ze situace</t>
  </si>
  <si>
    <t>Asfalt: 28,7*0,19=5,453 [B] 
Celkem: B=5,453 [C]</t>
  </si>
  <si>
    <t>Z+K úseku: 76*0,04+76*0,8*0,08+76*0,6*0,03=9,272 [B] 
Celkem: B=9,272 [C]</t>
  </si>
  <si>
    <t>ŠDa tl. min. 150mm sjezdu z kamenné a betonové dlažby  
Plocha odečtena digitálně ze situace</t>
  </si>
  <si>
    <t>Betonová dlažba: 4,3=4,300 [B] 
Celkem: B=4,300 [C]</t>
  </si>
  <si>
    <t>Pod CRmB: 76*0,6=45,600 [A] 
Celkem: A=45,600 [B]</t>
  </si>
  <si>
    <t>Spojovací postřik z polymerem modif. kation. asf. emulze 0,4 kg/m2  
Plocha odečtena digitálně ze situace</t>
  </si>
  <si>
    <t>Pod ACO: 76=76,000 [A] 
Pod ACP: 76*0,8=60,800 [B] 
Celkem: A+B=136,800 [C]</t>
  </si>
  <si>
    <t>Z+K úseku: 76=76,000 [D] 
Celkem: D=76,000 [E]</t>
  </si>
  <si>
    <t>574B21</t>
  </si>
  <si>
    <t>ASFALTOVÝ BETON PRO OBRUSNÉ VRSTVY MODIFIK ACO 8 TL. 30MM</t>
  </si>
  <si>
    <t>Z+K úseku: 76*0,6=45,600 [D] 
Celkem: D=45,600 [E]</t>
  </si>
  <si>
    <t>Z+K úseku: 76*0,8=60,800 [D] 
Celkem: D=60,800 [E]</t>
  </si>
  <si>
    <t>582612</t>
  </si>
  <si>
    <t>KRYTY Z BETON DLAŽDIC SE ZÁMKEM ŠEDÝCH TL 80MM DO LOŽE Z KAM</t>
  </si>
  <si>
    <t>Sjezd z betonové dlažby100x200 mm  tl. 80mm v barvě přírodního betonu ve skladbě řádkové příčné s vazbou  
sjezdy v chodníku km 10,135 - 10,176 vpravo  
Plocha odečtena digitálně ze situace</t>
  </si>
  <si>
    <t>22,9=22,900 [A] 
Celkem: A=22,900 [B]</t>
  </si>
  <si>
    <t>582618</t>
  </si>
  <si>
    <t>KRYTY Z BETON DLAŽDIC SE ZÁMKEM ŠEDÝCH RELIÉF TL 80MM DO LOŽE Z KAM</t>
  </si>
  <si>
    <t>Sjezd z reliéfní betonové dlažby 100x200 mm  tl. 80mm v barvě přírodního betonu ve skladbě řádkové příčné s vazbou  
sjezdy v chodníku km 10,135 - 10,176 vpravo  
Plocha odečtena digitálně ze situace</t>
  </si>
  <si>
    <t>5,8=5,800 [A] 
Celkem: A=5,800 [B]</t>
  </si>
  <si>
    <t>Asfaltová zálivka za horka mezi stávajícím a novým asfaltem a novým asfaltem  
Délka odečtena digitálně ze situace</t>
  </si>
  <si>
    <t>ZÚ+KÚ: 40=40,000 [A] 
Celkem: A=40,000 [B]</t>
  </si>
  <si>
    <t>SO 191.5.3_ZVH</t>
  </si>
  <si>
    <t>Dopravní značení</t>
  </si>
  <si>
    <t>912A8</t>
  </si>
  <si>
    <t>BALISETY Z PLASTICKÝCH HMOT</t>
  </si>
  <si>
    <t>červenobílé provedení  
Počet odečten digitálně ze situace</t>
  </si>
  <si>
    <t>7=7,000 [A] 
Celkem: A=7,000 [B]</t>
  </si>
  <si>
    <t>položka zahrnuje:  
- dodání a osazení balisety včetně nutných zemních prací  
- vnitrostaveništní a mimostaveništní dopravu  
- odrazky plastové nebo z retroreflexní fólie</t>
  </si>
  <si>
    <t>914131</t>
  </si>
  <si>
    <t>DOPRAVNÍ ZNAČKY ZÁKLADNÍ VELIKOSTI OCELOVÉ FÓLIE TŘ 2 - DODÁVKA A MONTÁŽ</t>
  </si>
  <si>
    <t>Počet odečten digitálně ze situace</t>
  </si>
  <si>
    <t>15=15,000 [A] 
Celkem: A=15,000 [B]</t>
  </si>
  <si>
    <t>položka zahrnuje:  
- dodávku a montáž značek v požadovaném provedení</t>
  </si>
  <si>
    <t>914133</t>
  </si>
  <si>
    <t>DOPRAVNÍ ZNAČKY ZÁKLADNÍ VELIKOSTI OCELOVÉ FÓLIE TŘ 2 - DEMONTÁŽ</t>
  </si>
  <si>
    <t>Vybouraný materiál majetkem zhotovitele  
Počet odečten digitálně ze situace</t>
  </si>
  <si>
    <t>17=17,000 [A] 
Celkem: A=17,000 [B]</t>
  </si>
  <si>
    <t>Položka zahrnuje odstranění, demontáž a odklizení materiálu s odvozem na předepsané místo</t>
  </si>
  <si>
    <t>914141</t>
  </si>
  <si>
    <t>DOPRAV ZNAČ ZÁKL VEL OCEL FÓLIE TŘ 3 - DODÁVKA A MONT</t>
  </si>
  <si>
    <t>914921</t>
  </si>
  <si>
    <t>SLOUPKY A STOJKY DOPRAVNÍCH ZNAČEK Z OCEL TRUBEK DO PATKY - DODÁVKA A MONTÁŽ</t>
  </si>
  <si>
    <t>vč. zemních prací a betonové patky  
Počet odečten digitálně ze situace</t>
  </si>
  <si>
    <t>10=10,000 [A] 
Celkem: A=10,000 [B]</t>
  </si>
  <si>
    <t>položka zahrnuje:  
- sloupky a upevňovací zařízení včetně jejich osazení (betonová patka, zemní práce)</t>
  </si>
  <si>
    <t>914923</t>
  </si>
  <si>
    <t>SLOUPKY A STOJKY DZ Z OCEL TRUBEK DO PATKY DEMONTÁŽ</t>
  </si>
  <si>
    <t>Vybouraný materiál majetkem zhotovitele  
vč. odvozu a uložení betonové patky na skládku   
Poplatek za skládku betonové patky v položce 014102.4</t>
  </si>
  <si>
    <t>915111</t>
  </si>
  <si>
    <t>VODOROVNÉ DOPRAVNÍ ZNAČENÍ BARVOU HLADKÉ - DODÁVKA A POKLÁDKA</t>
  </si>
  <si>
    <t>vč. předznačení  
Plocha odečtena digitálně ze situace</t>
  </si>
  <si>
    <t>V1a (0,125): 150,4*0,125=18,800 [A] 
V2b (1,5/1,5/0,125): 52,2/2*0,125=3,263 [B] 
V2b (1,5/1,5/0,25): 21,5/2*0,25=2,688 [C] 
V4 (0,125): 306,6*0,25=76,650 [D] 
V5: 10,6*0,5=5,300 [E] 
V13a: 15,4=15,400 [F] 
Celkem: A+B+C+D+E+F=122,101 [G]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</si>
  <si>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</si>
  <si>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</si>
  <si>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</si>
  <si>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Definitivní dopravní značení</t>
  </si>
  <si>
    <t>91551</t>
  </si>
  <si>
    <t>VODOROVNÉ DOPRAVNÍ ZNAČENÍ - PŘEDEM PŘIPRAVENÉ SYMBOLY</t>
  </si>
  <si>
    <t>V9a: 7=7,000 [A] 
Celkem: A=7,000 [B]</t>
  </si>
  <si>
    <t>položka zahrnuje:  
- dodání a pokládku předepsaného symbolu  
- zahrnuje předznačení a reflexní úpravu</t>
  </si>
  <si>
    <t>SO 192.5.3_ZVV</t>
  </si>
  <si>
    <t>DIO</t>
  </si>
  <si>
    <t>02710</t>
  </si>
  <si>
    <t>POMOC PRÁCE ZŘÍZ NEBO ZAJIŠŤ OBJÍŽĎKY A PŘÍSTUP CESTY</t>
  </si>
  <si>
    <t>Dopravně inženýrská opatření dle PD, vyřízení uzavírky, objízdná trasa včetně příslušných projednání  
Včetně vyřízení / projednání.  
Délka výstavby dle technických podmínek zadavatele.</t>
  </si>
  <si>
    <t>914132</t>
  </si>
  <si>
    <t>DOPRAVNÍ ZNAČKY ZÁKLADNÍ VELIKOSTI OCELOVÉ FÓLIE TŘ 2 - MONTÁŽ S PŘEMÍSTĚNÍM</t>
  </si>
  <si>
    <t>Provizorní dopravní značení vč. 2ks podstavců pro každou značku</t>
  </si>
  <si>
    <t>13=13,000 [A] 
Celkem: A=13,000 [B]</t>
  </si>
  <si>
    <t>položka zahrnuje:  
- dopravu demontované značky z dočasné skládky  
- osazení a montáž značky na místě určeném projektem  
- nutnou opravu poškozených částí  
nezahrnuje dodávku značky</t>
  </si>
  <si>
    <t>914139</t>
  </si>
  <si>
    <t>a</t>
  </si>
  <si>
    <t>DOPRAV ZNAČKY ZÁKLAD VEL OCEL FÓLIE TŘ 2 - NÁJEMNÉ</t>
  </si>
  <si>
    <t>k položce 914134  
nájemné po celou dobu výstavby</t>
  </si>
  <si>
    <t>položka zahrnuje sazbu za pronájem dopravních značek a zařízení, počet jednotek je určen jako součin počtu značek a počtu dní použití</t>
  </si>
  <si>
    <t>915321</t>
  </si>
  <si>
    <t>VODOR DOPRAV ZNAČ Z FÓLIE DOČAS ODSTRANITEL - DOD A POKLÁDKA</t>
  </si>
  <si>
    <t>V5</t>
  </si>
  <si>
    <t>30*0,5=15,000 [A] 
Celkem: A=15,000 [B]</t>
  </si>
  <si>
    <t>položka zahrnuje:  
- dodání a pokládku předepsané fólie  
- zahrnuje předznačení</t>
  </si>
  <si>
    <t>915322</t>
  </si>
  <si>
    <t>VODOR DOPRAV ZNAČ Z FÓLIE DOČAS ODSTRANITEL - ODSTRANĚNÍ</t>
  </si>
  <si>
    <t>Odstranění V5</t>
  </si>
  <si>
    <t>zahrnuje odstranění značení bez ohledu na způsob provedení (zatření, zbroušení) a odklizení vzniklé suti</t>
  </si>
  <si>
    <t>916122</t>
  </si>
  <si>
    <t>DOPRAV SVĚTLO VÝSTRAŽ SOUPRAVA 3KS - MONTÁŽ S PŘESUNEM</t>
  </si>
  <si>
    <t>Provizorní dopravní značení</t>
  </si>
  <si>
    <t>3=3,000 [A] 
Celkem: A=3,000 [B]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</si>
  <si>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</si>
  <si>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</si>
  <si>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</si>
  <si>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</si>
  <si>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</si>
  <si>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</si>
  <si>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k položce 916129  
nájemné po celou dobu výstavby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</si>
  <si>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</si>
  <si>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</si>
  <si>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</si>
  <si>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3ks semaforů  
Provizorní dopravní značení</t>
  </si>
  <si>
    <t>1,5=1,500 [A] 
Celkem: A=1,500 [B]</t>
  </si>
  <si>
    <t>916153</t>
  </si>
  <si>
    <t>SEMAFOROVÁ PŘENOSNÁ SOUPRAVA - DEMONTÁŽ</t>
  </si>
  <si>
    <t>916159</t>
  </si>
  <si>
    <t>SEMAFOROVÁ PŘENOSNÁ SOUPRAVA - NÁJEMNÉ</t>
  </si>
  <si>
    <t>k položce 916154  
nájemné po celou dobu výstavby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</si>
  <si>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</si>
  <si>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</si>
  <si>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</si>
  <si>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</si>
  <si>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</si>
  <si>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</si>
  <si>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</si>
  <si>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k položce 916324  
nájemné po celou dobu výstavby</t>
  </si>
  <si>
    <t>916362</t>
  </si>
  <si>
    <t>SMĚROVACÍ DESKY Z4 OBOUSTR S FÓLIÍ TŘ 2 - MONTÁŽ S PŘESUNEM</t>
  </si>
  <si>
    <t>Provizorní dopravní značení vč. 2ks podstavců pro každou desku</t>
  </si>
  <si>
    <t>30=30,000 [A] 
Celkem: A=30,000 [B]</t>
  </si>
  <si>
    <t>916363</t>
  </si>
  <si>
    <t>SMĚROVACÍ DESKY Z4 OBOUSTR S FÓLIÍ TŘ 2 - DEMONTÁŽ</t>
  </si>
  <si>
    <t>916369</t>
  </si>
  <si>
    <t>SMĚROVACÍ DESKY Z4 OBOUSTR S FÓLIÍ TŘ 2 - NÁJEMNÉ</t>
  </si>
  <si>
    <t>k položce 916369  
nájemné po celou dobu výstavby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</si>
</sst>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02">
      <c r="A10" s="28" t="s">
        <v>40</v>
      </c>
      <c r="E10" s="29" t="s">
        <v>41</v>
      </c>
    </row>
    <row r="11" spans="1:5" ht="25.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63.75">
      <c r="A14" s="28" t="s">
        <v>40</v>
      </c>
      <c r="E14" s="29" t="s">
        <v>48</v>
      </c>
    </row>
    <row r="15" spans="1:5" ht="25.5">
      <c r="A15" s="30" t="s">
        <v>42</v>
      </c>
      <c r="E15" s="31" t="s">
        <v>43</v>
      </c>
    </row>
    <row r="16" spans="1:5" ht="12.75">
      <c r="A16" t="s">
        <v>44</v>
      </c>
      <c r="E16" s="29" t="s">
        <v>49</v>
      </c>
    </row>
    <row r="17" spans="1:16" ht="12.75">
      <c r="A17" s="19" t="s">
        <v>35</v>
      </c>
      <c s="23" t="s">
        <v>12</v>
      </c>
      <c s="23" t="s">
        <v>50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51</v>
      </c>
    </row>
    <row r="19" spans="1:5" ht="25.5">
      <c r="A19" s="30" t="s">
        <v>42</v>
      </c>
      <c r="E19" s="31" t="s">
        <v>43</v>
      </c>
    </row>
    <row r="20" spans="1:5" ht="12.75">
      <c r="A20" t="s">
        <v>44</v>
      </c>
      <c r="E20" s="29" t="s">
        <v>49</v>
      </c>
    </row>
    <row r="21" spans="1:16" ht="12.75">
      <c r="A21" s="19" t="s">
        <v>35</v>
      </c>
      <c s="23" t="s">
        <v>23</v>
      </c>
      <c s="23" t="s">
        <v>52</v>
      </c>
      <c s="19" t="s">
        <v>37</v>
      </c>
      <c s="24" t="s">
        <v>53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54</v>
      </c>
    </row>
    <row r="23" spans="1:5" ht="25.5">
      <c r="A23" s="30" t="s">
        <v>42</v>
      </c>
      <c r="E23" s="31" t="s">
        <v>43</v>
      </c>
    </row>
    <row r="24" spans="1:5" ht="12.75">
      <c r="A24" t="s">
        <v>44</v>
      </c>
      <c r="E24" s="29" t="s">
        <v>49</v>
      </c>
    </row>
    <row r="25" spans="1:16" ht="12.75">
      <c r="A25" s="19" t="s">
        <v>35</v>
      </c>
      <c s="23" t="s">
        <v>25</v>
      </c>
      <c s="23" t="s">
        <v>55</v>
      </c>
      <c s="19" t="s">
        <v>37</v>
      </c>
      <c s="24" t="s">
        <v>56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14.75">
      <c r="A26" s="28" t="s">
        <v>40</v>
      </c>
      <c r="E26" s="29" t="s">
        <v>57</v>
      </c>
    </row>
    <row r="27" spans="1:5" ht="25.5">
      <c r="A27" s="30" t="s">
        <v>42</v>
      </c>
      <c r="E27" s="31" t="s">
        <v>43</v>
      </c>
    </row>
    <row r="28" spans="1:5" ht="12.75">
      <c r="A28" t="s">
        <v>44</v>
      </c>
      <c r="E28" s="29" t="s">
        <v>49</v>
      </c>
    </row>
    <row r="29" spans="1:16" ht="12.75">
      <c r="A29" s="19" t="s">
        <v>35</v>
      </c>
      <c s="23" t="s">
        <v>27</v>
      </c>
      <c s="23" t="s">
        <v>58</v>
      </c>
      <c s="19" t="s">
        <v>37</v>
      </c>
      <c s="24" t="s">
        <v>59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14.75">
      <c r="A30" s="28" t="s">
        <v>40</v>
      </c>
      <c r="E30" s="29" t="s">
        <v>60</v>
      </c>
    </row>
    <row r="31" spans="1:5" ht="25.5">
      <c r="A31" s="30" t="s">
        <v>42</v>
      </c>
      <c r="E31" s="31" t="s">
        <v>43</v>
      </c>
    </row>
    <row r="32" spans="1:5" ht="12.75">
      <c r="A32" t="s">
        <v>44</v>
      </c>
      <c r="E32" s="29" t="s">
        <v>37</v>
      </c>
    </row>
    <row r="33" spans="1:16" ht="12.75">
      <c r="A33" s="19" t="s">
        <v>35</v>
      </c>
      <c s="23" t="s">
        <v>61</v>
      </c>
      <c s="23" t="s">
        <v>62</v>
      </c>
      <c s="19" t="s">
        <v>37</v>
      </c>
      <c s="24" t="s">
        <v>63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63.75">
      <c r="A34" s="28" t="s">
        <v>40</v>
      </c>
      <c r="E34" s="29" t="s">
        <v>64</v>
      </c>
    </row>
    <row r="35" spans="1:5" ht="25.5">
      <c r="A35" s="30" t="s">
        <v>42</v>
      </c>
      <c r="E35" s="31" t="s">
        <v>43</v>
      </c>
    </row>
    <row r="36" spans="1:5" ht="76.5">
      <c r="A36" t="s">
        <v>44</v>
      </c>
      <c r="E36" s="29" t="s">
        <v>65</v>
      </c>
    </row>
    <row r="37" spans="1:16" ht="12.75">
      <c r="A37" s="19" t="s">
        <v>35</v>
      </c>
      <c s="23" t="s">
        <v>66</v>
      </c>
      <c s="23" t="s">
        <v>67</v>
      </c>
      <c s="19" t="s">
        <v>37</v>
      </c>
      <c s="24" t="s">
        <v>68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51">
      <c r="A38" s="28" t="s">
        <v>40</v>
      </c>
      <c r="E38" s="29" t="s">
        <v>69</v>
      </c>
    </row>
    <row r="39" spans="1:5" ht="12.75">
      <c r="A39" s="30" t="s">
        <v>42</v>
      </c>
      <c r="E39" s="31" t="s">
        <v>70</v>
      </c>
    </row>
    <row r="40" spans="1:5" ht="76.5">
      <c r="A40" t="s">
        <v>44</v>
      </c>
      <c r="E40" s="29" t="s">
        <v>71</v>
      </c>
    </row>
    <row r="41" spans="1:16" ht="12.75">
      <c r="A41" s="19" t="s">
        <v>35</v>
      </c>
      <c s="23" t="s">
        <v>30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25.5">
      <c r="A42" s="28" t="s">
        <v>40</v>
      </c>
      <c r="E42" s="29" t="s">
        <v>74</v>
      </c>
    </row>
    <row r="43" spans="1:5" ht="25.5">
      <c r="A43" s="30" t="s">
        <v>42</v>
      </c>
      <c r="E43" s="31" t="s">
        <v>43</v>
      </c>
    </row>
    <row r="44" spans="1:5" ht="12.75">
      <c r="A44" t="s">
        <v>44</v>
      </c>
      <c r="E44" s="29" t="s">
        <v>49</v>
      </c>
    </row>
    <row r="45" spans="1:16" ht="12.75">
      <c r="A45" s="19" t="s">
        <v>35</v>
      </c>
      <c s="23" t="s">
        <v>32</v>
      </c>
      <c s="23" t="s">
        <v>75</v>
      </c>
      <c s="19" t="s">
        <v>37</v>
      </c>
      <c s="24" t="s">
        <v>76</v>
      </c>
      <c s="25" t="s">
        <v>77</v>
      </c>
      <c s="26">
        <v>2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37</v>
      </c>
    </row>
    <row r="47" spans="1:5" ht="25.5">
      <c r="A47" s="30" t="s">
        <v>42</v>
      </c>
      <c r="E47" s="31" t="s">
        <v>78</v>
      </c>
    </row>
    <row r="48" spans="1:5" ht="89.25">
      <c r="A48" t="s">
        <v>44</v>
      </c>
      <c r="E48" s="29" t="s">
        <v>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0+O8+O25+O66+O79+O84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80</v>
      </c>
      <c s="32">
        <f>0+I8+I25+I66+I79+I84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80</v>
      </c>
      <c s="5"/>
      <c s="14" t="s">
        <v>81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82</v>
      </c>
      <c s="19" t="s">
        <v>19</v>
      </c>
      <c s="24" t="s">
        <v>83</v>
      </c>
      <c s="25" t="s">
        <v>84</v>
      </c>
      <c s="26">
        <v>6.72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85</v>
      </c>
    </row>
    <row r="11" spans="1:5" ht="38.25">
      <c r="A11" s="30" t="s">
        <v>42</v>
      </c>
      <c r="E11" s="31" t="s">
        <v>86</v>
      </c>
    </row>
    <row r="12" spans="1:5" ht="25.5">
      <c r="A12" t="s">
        <v>44</v>
      </c>
      <c r="E12" s="29" t="s">
        <v>87</v>
      </c>
    </row>
    <row r="13" spans="1:16" ht="12.75">
      <c r="A13" s="19" t="s">
        <v>35</v>
      </c>
      <c s="23" t="s">
        <v>13</v>
      </c>
      <c s="23" t="s">
        <v>82</v>
      </c>
      <c s="19" t="s">
        <v>13</v>
      </c>
      <c s="24" t="s">
        <v>83</v>
      </c>
      <c s="25" t="s">
        <v>84</v>
      </c>
      <c s="26">
        <v>77.387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88</v>
      </c>
    </row>
    <row r="15" spans="1:5" ht="25.5">
      <c r="A15" s="30" t="s">
        <v>42</v>
      </c>
      <c r="E15" s="31" t="s">
        <v>89</v>
      </c>
    </row>
    <row r="16" spans="1:5" ht="25.5">
      <c r="A16" t="s">
        <v>44</v>
      </c>
      <c r="E16" s="29" t="s">
        <v>87</v>
      </c>
    </row>
    <row r="17" spans="1:16" ht="12.75">
      <c r="A17" s="19" t="s">
        <v>35</v>
      </c>
      <c s="23" t="s">
        <v>12</v>
      </c>
      <c s="23" t="s">
        <v>82</v>
      </c>
      <c s="19" t="s">
        <v>12</v>
      </c>
      <c s="24" t="s">
        <v>83</v>
      </c>
      <c s="25" t="s">
        <v>84</v>
      </c>
      <c s="26">
        <v>21.062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90</v>
      </c>
    </row>
    <row r="19" spans="1:5" ht="25.5">
      <c r="A19" s="30" t="s">
        <v>42</v>
      </c>
      <c r="E19" s="31" t="s">
        <v>91</v>
      </c>
    </row>
    <row r="20" spans="1:5" ht="25.5">
      <c r="A20" t="s">
        <v>44</v>
      </c>
      <c r="E20" s="29" t="s">
        <v>87</v>
      </c>
    </row>
    <row r="21" spans="1:16" ht="12.75">
      <c r="A21" s="19" t="s">
        <v>35</v>
      </c>
      <c s="23" t="s">
        <v>23</v>
      </c>
      <c s="23" t="s">
        <v>82</v>
      </c>
      <c s="19" t="s">
        <v>25</v>
      </c>
      <c s="24" t="s">
        <v>83</v>
      </c>
      <c s="25" t="s">
        <v>84</v>
      </c>
      <c s="26">
        <v>9.36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92</v>
      </c>
    </row>
    <row r="23" spans="1:5" ht="25.5">
      <c r="A23" s="30" t="s">
        <v>42</v>
      </c>
      <c r="E23" s="31" t="s">
        <v>93</v>
      </c>
    </row>
    <row r="24" spans="1:5" ht="25.5">
      <c r="A24" t="s">
        <v>44</v>
      </c>
      <c r="E24" s="29" t="s">
        <v>87</v>
      </c>
    </row>
    <row r="25" spans="1:18" ht="12.75" customHeight="1">
      <c r="A25" s="5" t="s">
        <v>33</v>
      </c>
      <c s="5"/>
      <c s="35" t="s">
        <v>19</v>
      </c>
      <c s="5"/>
      <c s="21" t="s">
        <v>94</v>
      </c>
      <c s="5"/>
      <c s="5"/>
      <c s="5"/>
      <c s="36">
        <f>0+Q25</f>
      </c>
      <c r="O25">
        <f>0+R25</f>
      </c>
      <c r="Q25">
        <f>0+I26+I30+I34+I38+I42+I46+I50+I54+I58+I62</f>
      </c>
      <c>
        <f>0+O26+O30+O34+O38+O42+O46+O50+O54+O58+O62</f>
      </c>
    </row>
    <row r="26" spans="1:16" ht="12.75">
      <c r="A26" s="19" t="s">
        <v>35</v>
      </c>
      <c s="23" t="s">
        <v>25</v>
      </c>
      <c s="23" t="s">
        <v>95</v>
      </c>
      <c s="19" t="s">
        <v>37</v>
      </c>
      <c s="24" t="s">
        <v>96</v>
      </c>
      <c s="25" t="s">
        <v>97</v>
      </c>
      <c s="26">
        <v>14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51">
      <c r="A27" s="28" t="s">
        <v>40</v>
      </c>
      <c r="E27" s="29" t="s">
        <v>98</v>
      </c>
    </row>
    <row r="28" spans="1:5" ht="25.5">
      <c r="A28" s="30" t="s">
        <v>42</v>
      </c>
      <c r="E28" s="31" t="s">
        <v>99</v>
      </c>
    </row>
    <row r="29" spans="1:5" ht="12.75">
      <c r="A29" t="s">
        <v>44</v>
      </c>
      <c r="E29" s="29" t="s">
        <v>100</v>
      </c>
    </row>
    <row r="30" spans="1:16" ht="12.75">
      <c r="A30" s="19" t="s">
        <v>35</v>
      </c>
      <c s="23" t="s">
        <v>27</v>
      </c>
      <c s="23" t="s">
        <v>101</v>
      </c>
      <c s="19" t="s">
        <v>37</v>
      </c>
      <c s="24" t="s">
        <v>102</v>
      </c>
      <c s="25" t="s">
        <v>103</v>
      </c>
      <c s="26">
        <v>8.776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63.75">
      <c r="A31" s="28" t="s">
        <v>40</v>
      </c>
      <c r="E31" s="29" t="s">
        <v>104</v>
      </c>
    </row>
    <row r="32" spans="1:5" ht="25.5">
      <c r="A32" s="30" t="s">
        <v>42</v>
      </c>
      <c r="E32" s="31" t="s">
        <v>105</v>
      </c>
    </row>
    <row r="33" spans="1:5" ht="63.75">
      <c r="A33" t="s">
        <v>44</v>
      </c>
      <c r="E33" s="29" t="s">
        <v>106</v>
      </c>
    </row>
    <row r="34" spans="1:16" ht="12.75">
      <c r="A34" s="19" t="s">
        <v>35</v>
      </c>
      <c s="23" t="s">
        <v>61</v>
      </c>
      <c s="23" t="s">
        <v>107</v>
      </c>
      <c s="19" t="s">
        <v>37</v>
      </c>
      <c s="24" t="s">
        <v>108</v>
      </c>
      <c s="25" t="s">
        <v>103</v>
      </c>
      <c s="26">
        <v>6.102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63.75">
      <c r="A35" s="28" t="s">
        <v>40</v>
      </c>
      <c r="E35" s="29" t="s">
        <v>109</v>
      </c>
    </row>
    <row r="36" spans="1:5" ht="25.5">
      <c r="A36" s="30" t="s">
        <v>42</v>
      </c>
      <c r="E36" s="31" t="s">
        <v>110</v>
      </c>
    </row>
    <row r="37" spans="1:5" ht="63.75">
      <c r="A37" t="s">
        <v>44</v>
      </c>
      <c r="E37" s="29" t="s">
        <v>106</v>
      </c>
    </row>
    <row r="38" spans="1:16" ht="12.75">
      <c r="A38" s="19" t="s">
        <v>35</v>
      </c>
      <c s="23" t="s">
        <v>66</v>
      </c>
      <c s="23" t="s">
        <v>111</v>
      </c>
      <c s="19" t="s">
        <v>37</v>
      </c>
      <c s="24" t="s">
        <v>112</v>
      </c>
      <c s="25" t="s">
        <v>103</v>
      </c>
      <c s="26">
        <v>4.68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63.75">
      <c r="A39" s="28" t="s">
        <v>40</v>
      </c>
      <c r="E39" s="29" t="s">
        <v>113</v>
      </c>
    </row>
    <row r="40" spans="1:5" ht="25.5">
      <c r="A40" s="30" t="s">
        <v>42</v>
      </c>
      <c r="E40" s="31" t="s">
        <v>114</v>
      </c>
    </row>
    <row r="41" spans="1:5" ht="63.75">
      <c r="A41" t="s">
        <v>44</v>
      </c>
      <c r="E41" s="29" t="s">
        <v>106</v>
      </c>
    </row>
    <row r="42" spans="1:16" ht="25.5">
      <c r="A42" s="19" t="s">
        <v>35</v>
      </c>
      <c s="23" t="s">
        <v>30</v>
      </c>
      <c s="23" t="s">
        <v>115</v>
      </c>
      <c s="19" t="s">
        <v>37</v>
      </c>
      <c s="24" t="s">
        <v>116</v>
      </c>
      <c s="25" t="s">
        <v>103</v>
      </c>
      <c s="26">
        <v>40.73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63.75">
      <c r="A43" s="28" t="s">
        <v>40</v>
      </c>
      <c r="E43" s="29" t="s">
        <v>117</v>
      </c>
    </row>
    <row r="44" spans="1:5" ht="51">
      <c r="A44" s="30" t="s">
        <v>42</v>
      </c>
      <c r="E44" s="31" t="s">
        <v>118</v>
      </c>
    </row>
    <row r="45" spans="1:5" ht="63.75">
      <c r="A45" t="s">
        <v>44</v>
      </c>
      <c r="E45" s="29" t="s">
        <v>106</v>
      </c>
    </row>
    <row r="46" spans="1:16" ht="12.75">
      <c r="A46" s="19" t="s">
        <v>35</v>
      </c>
      <c s="23" t="s">
        <v>32</v>
      </c>
      <c s="23" t="s">
        <v>119</v>
      </c>
      <c s="19" t="s">
        <v>37</v>
      </c>
      <c s="24" t="s">
        <v>120</v>
      </c>
      <c s="25" t="s">
        <v>121</v>
      </c>
      <c s="26">
        <v>18.3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51">
      <c r="A47" s="28" t="s">
        <v>40</v>
      </c>
      <c r="E47" s="29" t="s">
        <v>122</v>
      </c>
    </row>
    <row r="48" spans="1:5" ht="25.5">
      <c r="A48" s="30" t="s">
        <v>42</v>
      </c>
      <c r="E48" s="31" t="s">
        <v>123</v>
      </c>
    </row>
    <row r="49" spans="1:5" ht="63.75">
      <c r="A49" t="s">
        <v>44</v>
      </c>
      <c r="E49" s="29" t="s">
        <v>106</v>
      </c>
    </row>
    <row r="50" spans="1:16" ht="12.75">
      <c r="A50" s="19" t="s">
        <v>35</v>
      </c>
      <c s="23" t="s">
        <v>124</v>
      </c>
      <c s="23" t="s">
        <v>125</v>
      </c>
      <c s="19" t="s">
        <v>37</v>
      </c>
      <c s="24" t="s">
        <v>126</v>
      </c>
      <c s="25" t="s">
        <v>103</v>
      </c>
      <c s="26">
        <v>1.96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63.75">
      <c r="A51" s="28" t="s">
        <v>40</v>
      </c>
      <c r="E51" s="29" t="s">
        <v>127</v>
      </c>
    </row>
    <row r="52" spans="1:5" ht="25.5">
      <c r="A52" s="30" t="s">
        <v>42</v>
      </c>
      <c r="E52" s="31" t="s">
        <v>128</v>
      </c>
    </row>
    <row r="53" spans="1:5" ht="369.75">
      <c r="A53" t="s">
        <v>44</v>
      </c>
      <c r="E53" s="29" t="s">
        <v>129</v>
      </c>
    </row>
    <row r="54" spans="1:16" ht="12.75">
      <c r="A54" s="19" t="s">
        <v>35</v>
      </c>
      <c s="23" t="s">
        <v>130</v>
      </c>
      <c s="23" t="s">
        <v>131</v>
      </c>
      <c s="19" t="s">
        <v>37</v>
      </c>
      <c s="24" t="s">
        <v>132</v>
      </c>
      <c s="25" t="s">
        <v>103</v>
      </c>
      <c s="26">
        <v>22.32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38.25">
      <c r="A55" s="28" t="s">
        <v>40</v>
      </c>
      <c r="E55" s="29" t="s">
        <v>133</v>
      </c>
    </row>
    <row r="56" spans="1:5" ht="25.5">
      <c r="A56" s="30" t="s">
        <v>42</v>
      </c>
      <c r="E56" s="31" t="s">
        <v>134</v>
      </c>
    </row>
    <row r="57" spans="1:5" ht="280.5">
      <c r="A57" t="s">
        <v>44</v>
      </c>
      <c r="E57" s="29" t="s">
        <v>135</v>
      </c>
    </row>
    <row r="58" spans="1:16" ht="12.75">
      <c r="A58" s="19" t="s">
        <v>35</v>
      </c>
      <c s="23" t="s">
        <v>136</v>
      </c>
      <c s="23" t="s">
        <v>137</v>
      </c>
      <c s="19" t="s">
        <v>138</v>
      </c>
      <c s="24" t="s">
        <v>139</v>
      </c>
      <c s="25" t="s">
        <v>97</v>
      </c>
      <c s="26">
        <v>12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140</v>
      </c>
    </row>
    <row r="60" spans="1:5" ht="25.5">
      <c r="A60" s="30" t="s">
        <v>42</v>
      </c>
      <c r="E60" s="31" t="s">
        <v>141</v>
      </c>
    </row>
    <row r="61" spans="1:5" ht="38.25">
      <c r="A61" t="s">
        <v>44</v>
      </c>
      <c r="E61" s="29" t="s">
        <v>142</v>
      </c>
    </row>
    <row r="62" spans="1:16" ht="12.75">
      <c r="A62" s="19" t="s">
        <v>35</v>
      </c>
      <c s="23" t="s">
        <v>143</v>
      </c>
      <c s="23" t="s">
        <v>144</v>
      </c>
      <c s="19" t="s">
        <v>37</v>
      </c>
      <c s="24" t="s">
        <v>145</v>
      </c>
      <c s="25" t="s">
        <v>97</v>
      </c>
      <c s="26">
        <v>12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146</v>
      </c>
    </row>
    <row r="64" spans="1:5" ht="25.5">
      <c r="A64" s="30" t="s">
        <v>42</v>
      </c>
      <c r="E64" s="31" t="s">
        <v>141</v>
      </c>
    </row>
    <row r="65" spans="1:5" ht="25.5">
      <c r="A65" t="s">
        <v>44</v>
      </c>
      <c r="E65" s="29" t="s">
        <v>147</v>
      </c>
    </row>
    <row r="66" spans="1:18" ht="12.75" customHeight="1">
      <c r="A66" s="5" t="s">
        <v>33</v>
      </c>
      <c s="5"/>
      <c s="35" t="s">
        <v>25</v>
      </c>
      <c s="5"/>
      <c s="21" t="s">
        <v>148</v>
      </c>
      <c s="5"/>
      <c s="5"/>
      <c s="5"/>
      <c s="36">
        <f>0+Q66</f>
      </c>
      <c r="O66">
        <f>0+R66</f>
      </c>
      <c r="Q66">
        <f>0+I67+I71+I75</f>
      </c>
      <c>
        <f>0+O67+O71+O75</f>
      </c>
    </row>
    <row r="67" spans="1:16" ht="12.75">
      <c r="A67" s="19" t="s">
        <v>35</v>
      </c>
      <c s="23" t="s">
        <v>149</v>
      </c>
      <c s="23" t="s">
        <v>150</v>
      </c>
      <c s="19" t="s">
        <v>37</v>
      </c>
      <c s="24" t="s">
        <v>151</v>
      </c>
      <c s="25" t="s">
        <v>103</v>
      </c>
      <c s="26">
        <v>38.2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25.5">
      <c r="A68" s="28" t="s">
        <v>40</v>
      </c>
      <c r="E68" s="29" t="s">
        <v>152</v>
      </c>
    </row>
    <row r="69" spans="1:5" ht="38.25">
      <c r="A69" s="30" t="s">
        <v>42</v>
      </c>
      <c r="E69" s="31" t="s">
        <v>153</v>
      </c>
    </row>
    <row r="70" spans="1:5" ht="51">
      <c r="A70" t="s">
        <v>44</v>
      </c>
      <c r="E70" s="29" t="s">
        <v>154</v>
      </c>
    </row>
    <row r="71" spans="1:16" ht="25.5">
      <c r="A71" s="19" t="s">
        <v>35</v>
      </c>
      <c s="23" t="s">
        <v>155</v>
      </c>
      <c s="23" t="s">
        <v>156</v>
      </c>
      <c s="19" t="s">
        <v>37</v>
      </c>
      <c s="24" t="s">
        <v>157</v>
      </c>
      <c s="25" t="s">
        <v>97</v>
      </c>
      <c s="26">
        <v>171.75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51">
      <c r="A72" s="28" t="s">
        <v>40</v>
      </c>
      <c r="E72" s="29" t="s">
        <v>158</v>
      </c>
    </row>
    <row r="73" spans="1:5" ht="25.5">
      <c r="A73" s="30" t="s">
        <v>42</v>
      </c>
      <c r="E73" s="31" t="s">
        <v>159</v>
      </c>
    </row>
    <row r="74" spans="1:5" ht="153">
      <c r="A74" t="s">
        <v>44</v>
      </c>
      <c r="E74" s="29" t="s">
        <v>160</v>
      </c>
    </row>
    <row r="75" spans="1:16" ht="12.75">
      <c r="A75" s="19" t="s">
        <v>35</v>
      </c>
      <c s="23" t="s">
        <v>161</v>
      </c>
      <c s="23" t="s">
        <v>162</v>
      </c>
      <c s="19" t="s">
        <v>37</v>
      </c>
      <c s="24" t="s">
        <v>163</v>
      </c>
      <c s="25" t="s">
        <v>97</v>
      </c>
      <c s="26">
        <v>82.75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63.75">
      <c r="A76" s="28" t="s">
        <v>40</v>
      </c>
      <c r="E76" s="29" t="s">
        <v>164</v>
      </c>
    </row>
    <row r="77" spans="1:5" ht="25.5">
      <c r="A77" s="30" t="s">
        <v>42</v>
      </c>
      <c r="E77" s="31" t="s">
        <v>165</v>
      </c>
    </row>
    <row r="78" spans="1:5" ht="153">
      <c r="A78" t="s">
        <v>44</v>
      </c>
      <c r="E78" s="29" t="s">
        <v>160</v>
      </c>
    </row>
    <row r="79" spans="1:18" ht="12.75" customHeight="1">
      <c r="A79" s="5" t="s">
        <v>33</v>
      </c>
      <c s="5"/>
      <c s="35" t="s">
        <v>61</v>
      </c>
      <c s="5"/>
      <c s="21" t="s">
        <v>166</v>
      </c>
      <c s="5"/>
      <c s="5"/>
      <c s="5"/>
      <c s="36">
        <f>0+Q79</f>
      </c>
      <c r="O79">
        <f>0+R79</f>
      </c>
      <c r="Q79">
        <f>0+I80</f>
      </c>
      <c>
        <f>0+O80</f>
      </c>
    </row>
    <row r="80" spans="1:16" ht="12.75">
      <c r="A80" s="19" t="s">
        <v>35</v>
      </c>
      <c s="23" t="s">
        <v>167</v>
      </c>
      <c s="23" t="s">
        <v>168</v>
      </c>
      <c s="19" t="s">
        <v>37</v>
      </c>
      <c s="24" t="s">
        <v>169</v>
      </c>
      <c s="25" t="s">
        <v>97</v>
      </c>
      <c s="26">
        <v>11.8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170</v>
      </c>
    </row>
    <row r="82" spans="1:5" ht="25.5">
      <c r="A82" s="30" t="s">
        <v>42</v>
      </c>
      <c r="E82" s="31" t="s">
        <v>171</v>
      </c>
    </row>
    <row r="83" spans="1:5" ht="191.25">
      <c r="A83" t="s">
        <v>44</v>
      </c>
      <c r="E83" s="29" t="s">
        <v>172</v>
      </c>
    </row>
    <row r="84" spans="1:18" ht="12.75" customHeight="1">
      <c r="A84" s="5" t="s">
        <v>33</v>
      </c>
      <c s="5"/>
      <c s="35" t="s">
        <v>30</v>
      </c>
      <c s="5"/>
      <c s="21" t="s">
        <v>173</v>
      </c>
      <c s="5"/>
      <c s="5"/>
      <c s="5"/>
      <c s="36">
        <f>0+Q84</f>
      </c>
      <c r="O84">
        <f>0+R84</f>
      </c>
      <c r="Q84">
        <f>0+I85+I89+I93</f>
      </c>
      <c>
        <f>0+O85+O89+O93</f>
      </c>
    </row>
    <row r="85" spans="1:16" ht="12.75">
      <c r="A85" s="19" t="s">
        <v>35</v>
      </c>
      <c s="23" t="s">
        <v>174</v>
      </c>
      <c s="23" t="s">
        <v>175</v>
      </c>
      <c s="19" t="s">
        <v>37</v>
      </c>
      <c s="24" t="s">
        <v>176</v>
      </c>
      <c s="25" t="s">
        <v>121</v>
      </c>
      <c s="26">
        <v>79.5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38.25">
      <c r="A86" s="28" t="s">
        <v>40</v>
      </c>
      <c r="E86" s="29" t="s">
        <v>177</v>
      </c>
    </row>
    <row r="87" spans="1:5" ht="25.5">
      <c r="A87" s="30" t="s">
        <v>42</v>
      </c>
      <c r="E87" s="31" t="s">
        <v>178</v>
      </c>
    </row>
    <row r="88" spans="1:5" ht="38.25">
      <c r="A88" t="s">
        <v>44</v>
      </c>
      <c r="E88" s="29" t="s">
        <v>179</v>
      </c>
    </row>
    <row r="89" spans="1:16" ht="12.75">
      <c r="A89" s="19" t="s">
        <v>35</v>
      </c>
      <c s="23" t="s">
        <v>180</v>
      </c>
      <c s="23" t="s">
        <v>181</v>
      </c>
      <c s="19" t="s">
        <v>37</v>
      </c>
      <c s="24" t="s">
        <v>182</v>
      </c>
      <c s="25" t="s">
        <v>121</v>
      </c>
      <c s="26">
        <v>55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51">
      <c r="A90" s="28" t="s">
        <v>40</v>
      </c>
      <c r="E90" s="29" t="s">
        <v>183</v>
      </c>
    </row>
    <row r="91" spans="1:5" ht="25.5">
      <c r="A91" s="30" t="s">
        <v>42</v>
      </c>
      <c r="E91" s="31" t="s">
        <v>184</v>
      </c>
    </row>
    <row r="92" spans="1:5" ht="51">
      <c r="A92" t="s">
        <v>44</v>
      </c>
      <c r="E92" s="29" t="s">
        <v>185</v>
      </c>
    </row>
    <row r="93" spans="1:16" ht="12.75">
      <c r="A93" s="19" t="s">
        <v>35</v>
      </c>
      <c s="23" t="s">
        <v>186</v>
      </c>
      <c s="23" t="s">
        <v>187</v>
      </c>
      <c s="19" t="s">
        <v>37</v>
      </c>
      <c s="24" t="s">
        <v>188</v>
      </c>
      <c s="25" t="s">
        <v>121</v>
      </c>
      <c s="26">
        <v>21.8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38.25">
      <c r="A94" s="28" t="s">
        <v>40</v>
      </c>
      <c r="E94" s="29" t="s">
        <v>189</v>
      </c>
    </row>
    <row r="95" spans="1:5" ht="25.5">
      <c r="A95" s="30" t="s">
        <v>42</v>
      </c>
      <c r="E95" s="31" t="s">
        <v>190</v>
      </c>
    </row>
    <row r="96" spans="1:5" ht="25.5">
      <c r="A96" t="s">
        <v>44</v>
      </c>
      <c r="E96" s="29" t="s">
        <v>191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0+O8+O25+O70+O83+O120+O129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192</v>
      </c>
      <c s="32">
        <f>0+I8+I25+I70+I83+I120+I129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192</v>
      </c>
      <c s="5"/>
      <c s="14" t="s">
        <v>81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82</v>
      </c>
      <c s="19" t="s">
        <v>19</v>
      </c>
      <c s="24" t="s">
        <v>83</v>
      </c>
      <c s="25" t="s">
        <v>84</v>
      </c>
      <c s="26">
        <v>1144.4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85</v>
      </c>
    </row>
    <row r="11" spans="1:5" ht="25.5">
      <c r="A11" s="30" t="s">
        <v>42</v>
      </c>
      <c r="E11" s="31" t="s">
        <v>193</v>
      </c>
    </row>
    <row r="12" spans="1:5" ht="25.5">
      <c r="A12" t="s">
        <v>44</v>
      </c>
      <c r="E12" s="29" t="s">
        <v>87</v>
      </c>
    </row>
    <row r="13" spans="1:16" ht="12.75">
      <c r="A13" s="19" t="s">
        <v>35</v>
      </c>
      <c s="23" t="s">
        <v>13</v>
      </c>
      <c s="23" t="s">
        <v>82</v>
      </c>
      <c s="19" t="s">
        <v>13</v>
      </c>
      <c s="24" t="s">
        <v>83</v>
      </c>
      <c s="25" t="s">
        <v>84</v>
      </c>
      <c s="26">
        <v>587.946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194</v>
      </c>
    </row>
    <row r="15" spans="1:5" ht="25.5">
      <c r="A15" s="30" t="s">
        <v>42</v>
      </c>
      <c r="E15" s="31" t="s">
        <v>195</v>
      </c>
    </row>
    <row r="16" spans="1:5" ht="25.5">
      <c r="A16" t="s">
        <v>44</v>
      </c>
      <c r="E16" s="29" t="s">
        <v>87</v>
      </c>
    </row>
    <row r="17" spans="1:16" ht="12.75">
      <c r="A17" s="19" t="s">
        <v>35</v>
      </c>
      <c s="23" t="s">
        <v>12</v>
      </c>
      <c s="23" t="s">
        <v>82</v>
      </c>
      <c s="19" t="s">
        <v>23</v>
      </c>
      <c s="24" t="s">
        <v>83</v>
      </c>
      <c s="25" t="s">
        <v>84</v>
      </c>
      <c s="26">
        <v>23.544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196</v>
      </c>
    </row>
    <row r="19" spans="1:5" ht="38.25">
      <c r="A19" s="30" t="s">
        <v>42</v>
      </c>
      <c r="E19" s="31" t="s">
        <v>197</v>
      </c>
    </row>
    <row r="20" spans="1:5" ht="25.5">
      <c r="A20" t="s">
        <v>44</v>
      </c>
      <c r="E20" s="29" t="s">
        <v>87</v>
      </c>
    </row>
    <row r="21" spans="1:16" ht="12.75">
      <c r="A21" s="19" t="s">
        <v>35</v>
      </c>
      <c s="23" t="s">
        <v>23</v>
      </c>
      <c s="23" t="s">
        <v>82</v>
      </c>
      <c s="19" t="s">
        <v>25</v>
      </c>
      <c s="24" t="s">
        <v>83</v>
      </c>
      <c s="25" t="s">
        <v>84</v>
      </c>
      <c s="26">
        <v>24.482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198</v>
      </c>
    </row>
    <row r="23" spans="1:5" ht="25.5">
      <c r="A23" s="30" t="s">
        <v>42</v>
      </c>
      <c r="E23" s="31" t="s">
        <v>199</v>
      </c>
    </row>
    <row r="24" spans="1:5" ht="25.5">
      <c r="A24" t="s">
        <v>44</v>
      </c>
      <c r="E24" s="29" t="s">
        <v>87</v>
      </c>
    </row>
    <row r="25" spans="1:18" ht="12.75" customHeight="1">
      <c r="A25" s="5" t="s">
        <v>33</v>
      </c>
      <c s="5"/>
      <c s="35" t="s">
        <v>19</v>
      </c>
      <c s="5"/>
      <c s="21" t="s">
        <v>94</v>
      </c>
      <c s="5"/>
      <c s="5"/>
      <c s="5"/>
      <c s="36">
        <f>0+Q25</f>
      </c>
      <c r="O25">
        <f>0+R25</f>
      </c>
      <c r="Q25">
        <f>0+I26+I30+I34+I38+I42+I46+I50+I54+I58+I62+I66</f>
      </c>
      <c>
        <f>0+O26+O30+O34+O38+O42+O46+O50+O54+O58+O62+O66</f>
      </c>
    </row>
    <row r="26" spans="1:16" ht="12.75">
      <c r="A26" s="19" t="s">
        <v>35</v>
      </c>
      <c s="23" t="s">
        <v>25</v>
      </c>
      <c s="23" t="s">
        <v>111</v>
      </c>
      <c s="19" t="s">
        <v>37</v>
      </c>
      <c s="24" t="s">
        <v>112</v>
      </c>
      <c s="25" t="s">
        <v>103</v>
      </c>
      <c s="26">
        <v>12.885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51">
      <c r="A27" s="28" t="s">
        <v>40</v>
      </c>
      <c r="E27" s="29" t="s">
        <v>200</v>
      </c>
    </row>
    <row r="28" spans="1:5" ht="38.25">
      <c r="A28" s="30" t="s">
        <v>42</v>
      </c>
      <c r="E28" s="31" t="s">
        <v>201</v>
      </c>
    </row>
    <row r="29" spans="1:5" ht="63.75">
      <c r="A29" t="s">
        <v>44</v>
      </c>
      <c r="E29" s="29" t="s">
        <v>106</v>
      </c>
    </row>
    <row r="30" spans="1:16" ht="25.5">
      <c r="A30" s="19" t="s">
        <v>35</v>
      </c>
      <c s="23" t="s">
        <v>27</v>
      </c>
      <c s="23" t="s">
        <v>115</v>
      </c>
      <c s="19" t="s">
        <v>37</v>
      </c>
      <c s="24" t="s">
        <v>116</v>
      </c>
      <c s="25" t="s">
        <v>103</v>
      </c>
      <c s="26">
        <v>309.445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38.25">
      <c r="A31" s="28" t="s">
        <v>40</v>
      </c>
      <c r="E31" s="29" t="s">
        <v>202</v>
      </c>
    </row>
    <row r="32" spans="1:5" ht="38.25">
      <c r="A32" s="30" t="s">
        <v>42</v>
      </c>
      <c r="E32" s="31" t="s">
        <v>203</v>
      </c>
    </row>
    <row r="33" spans="1:5" ht="63.75">
      <c r="A33" t="s">
        <v>44</v>
      </c>
      <c r="E33" s="29" t="s">
        <v>106</v>
      </c>
    </row>
    <row r="34" spans="1:16" ht="12.75">
      <c r="A34" s="19" t="s">
        <v>35</v>
      </c>
      <c s="23" t="s">
        <v>61</v>
      </c>
      <c s="23" t="s">
        <v>204</v>
      </c>
      <c s="19" t="s">
        <v>37</v>
      </c>
      <c s="24" t="s">
        <v>205</v>
      </c>
      <c s="25" t="s">
        <v>103</v>
      </c>
      <c s="26">
        <v>127.15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51">
      <c r="A35" s="28" t="s">
        <v>40</v>
      </c>
      <c r="E35" s="29" t="s">
        <v>206</v>
      </c>
    </row>
    <row r="36" spans="1:5" ht="25.5">
      <c r="A36" s="30" t="s">
        <v>42</v>
      </c>
      <c r="E36" s="31" t="s">
        <v>207</v>
      </c>
    </row>
    <row r="37" spans="1:5" ht="63.75">
      <c r="A37" t="s">
        <v>44</v>
      </c>
      <c r="E37" s="29" t="s">
        <v>106</v>
      </c>
    </row>
    <row r="38" spans="1:16" ht="12.75">
      <c r="A38" s="19" t="s">
        <v>35</v>
      </c>
      <c s="23" t="s">
        <v>66</v>
      </c>
      <c s="23" t="s">
        <v>208</v>
      </c>
      <c s="19" t="s">
        <v>37</v>
      </c>
      <c s="24" t="s">
        <v>209</v>
      </c>
      <c s="25" t="s">
        <v>121</v>
      </c>
      <c s="26">
        <v>229.5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51">
      <c r="A39" s="28" t="s">
        <v>40</v>
      </c>
      <c r="E39" s="29" t="s">
        <v>210</v>
      </c>
    </row>
    <row r="40" spans="1:5" ht="25.5">
      <c r="A40" s="30" t="s">
        <v>42</v>
      </c>
      <c r="E40" s="31" t="s">
        <v>211</v>
      </c>
    </row>
    <row r="41" spans="1:5" ht="63.75">
      <c r="A41" t="s">
        <v>44</v>
      </c>
      <c r="E41" s="29" t="s">
        <v>106</v>
      </c>
    </row>
    <row r="42" spans="1:16" ht="12.75">
      <c r="A42" s="19" t="s">
        <v>35</v>
      </c>
      <c s="23" t="s">
        <v>30</v>
      </c>
      <c s="23" t="s">
        <v>212</v>
      </c>
      <c s="19" t="s">
        <v>37</v>
      </c>
      <c s="24" t="s">
        <v>213</v>
      </c>
      <c s="25" t="s">
        <v>103</v>
      </c>
      <c s="26">
        <v>178.5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51">
      <c r="A43" s="28" t="s">
        <v>40</v>
      </c>
      <c r="E43" s="29" t="s">
        <v>206</v>
      </c>
    </row>
    <row r="44" spans="1:5" ht="25.5">
      <c r="A44" s="30" t="s">
        <v>42</v>
      </c>
      <c r="E44" s="31" t="s">
        <v>214</v>
      </c>
    </row>
    <row r="45" spans="1:5" ht="63.75">
      <c r="A45" t="s">
        <v>44</v>
      </c>
      <c r="E45" s="29" t="s">
        <v>106</v>
      </c>
    </row>
    <row r="46" spans="1:16" ht="12.75">
      <c r="A46" s="19" t="s">
        <v>35</v>
      </c>
      <c s="23" t="s">
        <v>32</v>
      </c>
      <c s="23" t="s">
        <v>215</v>
      </c>
      <c s="19" t="s">
        <v>37</v>
      </c>
      <c s="24" t="s">
        <v>216</v>
      </c>
      <c s="25" t="s">
        <v>121</v>
      </c>
      <c s="26">
        <v>306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38.25">
      <c r="A47" s="28" t="s">
        <v>40</v>
      </c>
      <c r="E47" s="29" t="s">
        <v>217</v>
      </c>
    </row>
    <row r="48" spans="1:5" ht="12.75">
      <c r="A48" s="30" t="s">
        <v>42</v>
      </c>
      <c r="E48" s="31" t="s">
        <v>218</v>
      </c>
    </row>
    <row r="49" spans="1:5" ht="25.5">
      <c r="A49" t="s">
        <v>44</v>
      </c>
      <c r="E49" s="29" t="s">
        <v>219</v>
      </c>
    </row>
    <row r="50" spans="1:16" ht="12.75">
      <c r="A50" s="19" t="s">
        <v>35</v>
      </c>
      <c s="23" t="s">
        <v>124</v>
      </c>
      <c s="23" t="s">
        <v>220</v>
      </c>
      <c s="19" t="s">
        <v>37</v>
      </c>
      <c s="24" t="s">
        <v>221</v>
      </c>
      <c s="25" t="s">
        <v>121</v>
      </c>
      <c s="26">
        <v>62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38.25">
      <c r="A51" s="28" t="s">
        <v>40</v>
      </c>
      <c r="E51" s="29" t="s">
        <v>222</v>
      </c>
    </row>
    <row r="52" spans="1:5" ht="25.5">
      <c r="A52" s="30" t="s">
        <v>42</v>
      </c>
      <c r="E52" s="31" t="s">
        <v>223</v>
      </c>
    </row>
    <row r="53" spans="1:5" ht="25.5">
      <c r="A53" t="s">
        <v>44</v>
      </c>
      <c r="E53" s="29" t="s">
        <v>219</v>
      </c>
    </row>
    <row r="54" spans="1:16" ht="12.75">
      <c r="A54" s="19" t="s">
        <v>35</v>
      </c>
      <c s="23" t="s">
        <v>130</v>
      </c>
      <c s="23" t="s">
        <v>125</v>
      </c>
      <c s="19" t="s">
        <v>37</v>
      </c>
      <c s="24" t="s">
        <v>126</v>
      </c>
      <c s="25" t="s">
        <v>103</v>
      </c>
      <c s="26">
        <v>572.2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51">
      <c r="A55" s="28" t="s">
        <v>40</v>
      </c>
      <c r="E55" s="29" t="s">
        <v>224</v>
      </c>
    </row>
    <row r="56" spans="1:5" ht="25.5">
      <c r="A56" s="30" t="s">
        <v>42</v>
      </c>
      <c r="E56" s="31" t="s">
        <v>225</v>
      </c>
    </row>
    <row r="57" spans="1:5" ht="369.75">
      <c r="A57" t="s">
        <v>44</v>
      </c>
      <c r="E57" s="29" t="s">
        <v>129</v>
      </c>
    </row>
    <row r="58" spans="1:16" ht="12.75">
      <c r="A58" s="19" t="s">
        <v>35</v>
      </c>
      <c s="23" t="s">
        <v>136</v>
      </c>
      <c s="23" t="s">
        <v>226</v>
      </c>
      <c s="19" t="s">
        <v>37</v>
      </c>
      <c s="24" t="s">
        <v>227</v>
      </c>
      <c s="25" t="s">
        <v>103</v>
      </c>
      <c s="26">
        <v>27.09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38.25">
      <c r="A59" s="28" t="s">
        <v>40</v>
      </c>
      <c r="E59" s="29" t="s">
        <v>228</v>
      </c>
    </row>
    <row r="60" spans="1:5" ht="25.5">
      <c r="A60" s="30" t="s">
        <v>42</v>
      </c>
      <c r="E60" s="31" t="s">
        <v>229</v>
      </c>
    </row>
    <row r="61" spans="1:5" ht="242.25">
      <c r="A61" t="s">
        <v>44</v>
      </c>
      <c r="E61" s="29" t="s">
        <v>230</v>
      </c>
    </row>
    <row r="62" spans="1:16" ht="12.75">
      <c r="A62" s="19" t="s">
        <v>35</v>
      </c>
      <c s="23" t="s">
        <v>143</v>
      </c>
      <c s="23" t="s">
        <v>137</v>
      </c>
      <c s="19" t="s">
        <v>138</v>
      </c>
      <c s="24" t="s">
        <v>139</v>
      </c>
      <c s="25" t="s">
        <v>97</v>
      </c>
      <c s="26">
        <v>157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140</v>
      </c>
    </row>
    <row r="64" spans="1:5" ht="25.5">
      <c r="A64" s="30" t="s">
        <v>42</v>
      </c>
      <c r="E64" s="31" t="s">
        <v>231</v>
      </c>
    </row>
    <row r="65" spans="1:5" ht="38.25">
      <c r="A65" t="s">
        <v>44</v>
      </c>
      <c r="E65" s="29" t="s">
        <v>142</v>
      </c>
    </row>
    <row r="66" spans="1:16" ht="12.75">
      <c r="A66" s="19" t="s">
        <v>35</v>
      </c>
      <c s="23" t="s">
        <v>149</v>
      </c>
      <c s="23" t="s">
        <v>144</v>
      </c>
      <c s="19" t="s">
        <v>37</v>
      </c>
      <c s="24" t="s">
        <v>145</v>
      </c>
      <c s="25" t="s">
        <v>97</v>
      </c>
      <c s="26">
        <v>157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146</v>
      </c>
    </row>
    <row r="68" spans="1:5" ht="25.5">
      <c r="A68" s="30" t="s">
        <v>42</v>
      </c>
      <c r="E68" s="31" t="s">
        <v>231</v>
      </c>
    </row>
    <row r="69" spans="1:5" ht="25.5">
      <c r="A69" t="s">
        <v>44</v>
      </c>
      <c r="E69" s="29" t="s">
        <v>147</v>
      </c>
    </row>
    <row r="70" spans="1:18" ht="12.75" customHeight="1">
      <c r="A70" s="5" t="s">
        <v>33</v>
      </c>
      <c s="5"/>
      <c s="35" t="s">
        <v>13</v>
      </c>
      <c s="5"/>
      <c s="21" t="s">
        <v>232</v>
      </c>
      <c s="5"/>
      <c s="5"/>
      <c s="5"/>
      <c s="36">
        <f>0+Q70</f>
      </c>
      <c r="O70">
        <f>0+R70</f>
      </c>
      <c r="Q70">
        <f>0+I71+I75+I79</f>
      </c>
      <c>
        <f>0+O71+O75+O79</f>
      </c>
    </row>
    <row r="71" spans="1:16" ht="12.75">
      <c r="A71" s="19" t="s">
        <v>35</v>
      </c>
      <c s="23" t="s">
        <v>155</v>
      </c>
      <c s="23" t="s">
        <v>233</v>
      </c>
      <c s="19" t="s">
        <v>37</v>
      </c>
      <c s="24" t="s">
        <v>234</v>
      </c>
      <c s="25" t="s">
        <v>121</v>
      </c>
      <c s="26">
        <v>306.6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38.25">
      <c r="A72" s="28" t="s">
        <v>40</v>
      </c>
      <c r="E72" s="29" t="s">
        <v>235</v>
      </c>
    </row>
    <row r="73" spans="1:5" ht="25.5">
      <c r="A73" s="30" t="s">
        <v>42</v>
      </c>
      <c r="E73" s="31" t="s">
        <v>236</v>
      </c>
    </row>
    <row r="74" spans="1:5" ht="165.75">
      <c r="A74" t="s">
        <v>44</v>
      </c>
      <c r="E74" s="29" t="s">
        <v>237</v>
      </c>
    </row>
    <row r="75" spans="1:16" ht="12.75">
      <c r="A75" s="19" t="s">
        <v>35</v>
      </c>
      <c s="23" t="s">
        <v>161</v>
      </c>
      <c s="23" t="s">
        <v>238</v>
      </c>
      <c s="19" t="s">
        <v>37</v>
      </c>
      <c s="24" t="s">
        <v>239</v>
      </c>
      <c s="25" t="s">
        <v>103</v>
      </c>
      <c s="26">
        <v>1144.4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38.25">
      <c r="A76" s="28" t="s">
        <v>40</v>
      </c>
      <c r="E76" s="29" t="s">
        <v>240</v>
      </c>
    </row>
    <row r="77" spans="1:5" ht="25.5">
      <c r="A77" s="30" t="s">
        <v>42</v>
      </c>
      <c r="E77" s="31" t="s">
        <v>241</v>
      </c>
    </row>
    <row r="78" spans="1:5" ht="38.25">
      <c r="A78" t="s">
        <v>44</v>
      </c>
      <c r="E78" s="29" t="s">
        <v>242</v>
      </c>
    </row>
    <row r="79" spans="1:16" ht="12.75">
      <c r="A79" s="19" t="s">
        <v>35</v>
      </c>
      <c s="23" t="s">
        <v>167</v>
      </c>
      <c s="23" t="s">
        <v>243</v>
      </c>
      <c s="19" t="s">
        <v>37</v>
      </c>
      <c s="24" t="s">
        <v>244</v>
      </c>
      <c s="25" t="s">
        <v>97</v>
      </c>
      <c s="26">
        <v>2175.3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38.25">
      <c r="A80" s="28" t="s">
        <v>40</v>
      </c>
      <c r="E80" s="29" t="s">
        <v>245</v>
      </c>
    </row>
    <row r="81" spans="1:5" ht="25.5">
      <c r="A81" s="30" t="s">
        <v>42</v>
      </c>
      <c r="E81" s="31" t="s">
        <v>246</v>
      </c>
    </row>
    <row r="82" spans="1:5" ht="102">
      <c r="A82" t="s">
        <v>44</v>
      </c>
      <c r="E82" s="29" t="s">
        <v>247</v>
      </c>
    </row>
    <row r="83" spans="1:18" ht="12.75" customHeight="1">
      <c r="A83" s="5" t="s">
        <v>33</v>
      </c>
      <c s="5"/>
      <c s="35" t="s">
        <v>25</v>
      </c>
      <c s="5"/>
      <c s="21" t="s">
        <v>148</v>
      </c>
      <c s="5"/>
      <c s="5"/>
      <c s="5"/>
      <c s="36">
        <f>0+Q83</f>
      </c>
      <c r="O83">
        <f>0+R83</f>
      </c>
      <c r="Q83">
        <f>0+I84+I88+I92+I96+I100+I104+I108+I112+I116</f>
      </c>
      <c>
        <f>0+O84+O88+O92+O96+O100+O104+O108+O112+O116</f>
      </c>
    </row>
    <row r="84" spans="1:16" ht="12.75">
      <c r="A84" s="19" t="s">
        <v>35</v>
      </c>
      <c s="23" t="s">
        <v>174</v>
      </c>
      <c s="23" t="s">
        <v>248</v>
      </c>
      <c s="19" t="s">
        <v>37</v>
      </c>
      <c s="24" t="s">
        <v>249</v>
      </c>
      <c s="25" t="s">
        <v>103</v>
      </c>
      <c s="26">
        <v>165.295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38.25">
      <c r="A85" s="28" t="s">
        <v>40</v>
      </c>
      <c r="E85" s="29" t="s">
        <v>250</v>
      </c>
    </row>
    <row r="86" spans="1:5" ht="25.5">
      <c r="A86" s="30" t="s">
        <v>42</v>
      </c>
      <c r="E86" s="31" t="s">
        <v>251</v>
      </c>
    </row>
    <row r="87" spans="1:5" ht="127.5">
      <c r="A87" t="s">
        <v>44</v>
      </c>
      <c r="E87" s="29" t="s">
        <v>252</v>
      </c>
    </row>
    <row r="88" spans="1:16" ht="12.75">
      <c r="A88" s="19" t="s">
        <v>35</v>
      </c>
      <c s="23" t="s">
        <v>180</v>
      </c>
      <c s="23" t="s">
        <v>150</v>
      </c>
      <c s="19" t="s">
        <v>37</v>
      </c>
      <c s="24" t="s">
        <v>151</v>
      </c>
      <c s="25" t="s">
        <v>103</v>
      </c>
      <c s="26">
        <v>254.3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38.25">
      <c r="A89" s="28" t="s">
        <v>40</v>
      </c>
      <c r="E89" s="29" t="s">
        <v>253</v>
      </c>
    </row>
    <row r="90" spans="1:5" ht="25.5">
      <c r="A90" s="30" t="s">
        <v>42</v>
      </c>
      <c r="E90" s="31" t="s">
        <v>254</v>
      </c>
    </row>
    <row r="91" spans="1:5" ht="51">
      <c r="A91" t="s">
        <v>44</v>
      </c>
      <c r="E91" s="29" t="s">
        <v>154</v>
      </c>
    </row>
    <row r="92" spans="1:16" ht="12.75">
      <c r="A92" s="19" t="s">
        <v>35</v>
      </c>
      <c s="23" t="s">
        <v>186</v>
      </c>
      <c s="23" t="s">
        <v>255</v>
      </c>
      <c s="19" t="s">
        <v>37</v>
      </c>
      <c s="24" t="s">
        <v>256</v>
      </c>
      <c s="25" t="s">
        <v>97</v>
      </c>
      <c s="26">
        <v>1271.5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25.5">
      <c r="A93" s="28" t="s">
        <v>40</v>
      </c>
      <c r="E93" s="29" t="s">
        <v>257</v>
      </c>
    </row>
    <row r="94" spans="1:5" ht="25.5">
      <c r="A94" s="30" t="s">
        <v>42</v>
      </c>
      <c r="E94" s="31" t="s">
        <v>258</v>
      </c>
    </row>
    <row r="95" spans="1:5" ht="51">
      <c r="A95" t="s">
        <v>44</v>
      </c>
      <c r="E95" s="29" t="s">
        <v>259</v>
      </c>
    </row>
    <row r="96" spans="1:16" ht="12.75">
      <c r="A96" s="19" t="s">
        <v>35</v>
      </c>
      <c s="23" t="s">
        <v>260</v>
      </c>
      <c s="23" t="s">
        <v>261</v>
      </c>
      <c s="19" t="s">
        <v>37</v>
      </c>
      <c s="24" t="s">
        <v>262</v>
      </c>
      <c s="25" t="s">
        <v>97</v>
      </c>
      <c s="26">
        <v>2543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38.25">
      <c r="A97" s="28" t="s">
        <v>40</v>
      </c>
      <c r="E97" s="29" t="s">
        <v>263</v>
      </c>
    </row>
    <row r="98" spans="1:5" ht="38.25">
      <c r="A98" s="30" t="s">
        <v>42</v>
      </c>
      <c r="E98" s="31" t="s">
        <v>264</v>
      </c>
    </row>
    <row r="99" spans="1:5" ht="51">
      <c r="A99" t="s">
        <v>44</v>
      </c>
      <c r="E99" s="29" t="s">
        <v>259</v>
      </c>
    </row>
    <row r="100" spans="1:16" ht="12.75">
      <c r="A100" s="19" t="s">
        <v>35</v>
      </c>
      <c s="23" t="s">
        <v>265</v>
      </c>
      <c s="23" t="s">
        <v>266</v>
      </c>
      <c s="19" t="s">
        <v>37</v>
      </c>
      <c s="24" t="s">
        <v>267</v>
      </c>
      <c s="25" t="s">
        <v>97</v>
      </c>
      <c s="26">
        <v>1271.5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268</v>
      </c>
    </row>
    <row r="102" spans="1:5" ht="25.5">
      <c r="A102" s="30" t="s">
        <v>42</v>
      </c>
      <c r="E102" s="31" t="s">
        <v>269</v>
      </c>
    </row>
    <row r="103" spans="1:5" ht="140.25">
      <c r="A103" t="s">
        <v>44</v>
      </c>
      <c r="E103" s="29" t="s">
        <v>270</v>
      </c>
    </row>
    <row r="104" spans="1:16" ht="12.75">
      <c r="A104" s="19" t="s">
        <v>35</v>
      </c>
      <c s="23" t="s">
        <v>271</v>
      </c>
      <c s="23" t="s">
        <v>272</v>
      </c>
      <c s="19" t="s">
        <v>37</v>
      </c>
      <c s="24" t="s">
        <v>273</v>
      </c>
      <c s="25" t="s">
        <v>97</v>
      </c>
      <c s="26">
        <v>1271.5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25.5">
      <c r="A105" s="28" t="s">
        <v>40</v>
      </c>
      <c r="E105" s="29" t="s">
        <v>274</v>
      </c>
    </row>
    <row r="106" spans="1:5" ht="25.5">
      <c r="A106" s="30" t="s">
        <v>42</v>
      </c>
      <c r="E106" s="31" t="s">
        <v>269</v>
      </c>
    </row>
    <row r="107" spans="1:5" ht="140.25">
      <c r="A107" t="s">
        <v>44</v>
      </c>
      <c r="E107" s="29" t="s">
        <v>270</v>
      </c>
    </row>
    <row r="108" spans="1:16" ht="12.75">
      <c r="A108" s="19" t="s">
        <v>35</v>
      </c>
      <c s="23" t="s">
        <v>275</v>
      </c>
      <c s="23" t="s">
        <v>276</v>
      </c>
      <c s="19" t="s">
        <v>37</v>
      </c>
      <c s="24" t="s">
        <v>277</v>
      </c>
      <c s="25" t="s">
        <v>97</v>
      </c>
      <c s="26">
        <v>1271.5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25.5">
      <c r="A109" s="28" t="s">
        <v>40</v>
      </c>
      <c r="E109" s="29" t="s">
        <v>278</v>
      </c>
    </row>
    <row r="110" spans="1:5" ht="25.5">
      <c r="A110" s="30" t="s">
        <v>42</v>
      </c>
      <c r="E110" s="31" t="s">
        <v>269</v>
      </c>
    </row>
    <row r="111" spans="1:5" ht="140.25">
      <c r="A111" t="s">
        <v>44</v>
      </c>
      <c r="E111" s="29" t="s">
        <v>270</v>
      </c>
    </row>
    <row r="112" spans="1:16" ht="12.75">
      <c r="A112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121</v>
      </c>
      <c s="26">
        <v>78.5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25.5">
      <c r="A113" s="28" t="s">
        <v>40</v>
      </c>
      <c r="E113" s="29" t="s">
        <v>282</v>
      </c>
    </row>
    <row r="114" spans="1:5" ht="25.5">
      <c r="A114" s="30" t="s">
        <v>42</v>
      </c>
      <c r="E114" s="31" t="s">
        <v>283</v>
      </c>
    </row>
    <row r="115" spans="1:5" ht="51">
      <c r="A115" t="s">
        <v>44</v>
      </c>
      <c r="E115" s="29" t="s">
        <v>284</v>
      </c>
    </row>
    <row r="116" spans="1:16" ht="12.75">
      <c r="A116" s="19" t="s">
        <v>35</v>
      </c>
      <c s="23" t="s">
        <v>285</v>
      </c>
      <c s="23" t="s">
        <v>286</v>
      </c>
      <c s="19" t="s">
        <v>37</v>
      </c>
      <c s="24" t="s">
        <v>287</v>
      </c>
      <c s="25" t="s">
        <v>121</v>
      </c>
      <c s="26">
        <v>306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38.25">
      <c r="A117" s="28" t="s">
        <v>40</v>
      </c>
      <c r="E117" s="29" t="s">
        <v>217</v>
      </c>
    </row>
    <row r="118" spans="1:5" ht="25.5">
      <c r="A118" s="30" t="s">
        <v>42</v>
      </c>
      <c r="E118" s="31" t="s">
        <v>288</v>
      </c>
    </row>
    <row r="119" spans="1:5" ht="38.25">
      <c r="A119" t="s">
        <v>44</v>
      </c>
      <c r="E119" s="29" t="s">
        <v>289</v>
      </c>
    </row>
    <row r="120" spans="1:18" ht="12.75" customHeight="1">
      <c r="A120" s="5" t="s">
        <v>33</v>
      </c>
      <c s="5"/>
      <c s="35" t="s">
        <v>66</v>
      </c>
      <c s="5"/>
      <c s="21" t="s">
        <v>290</v>
      </c>
      <c s="5"/>
      <c s="5"/>
      <c s="5"/>
      <c s="36">
        <f>0+Q120</f>
      </c>
      <c r="O120">
        <f>0+R120</f>
      </c>
      <c r="Q120">
        <f>0+I121+I125</f>
      </c>
      <c>
        <f>0+O121+O125</f>
      </c>
    </row>
    <row r="121" spans="1:16" ht="12.75">
      <c r="A121" s="19" t="s">
        <v>35</v>
      </c>
      <c s="23" t="s">
        <v>291</v>
      </c>
      <c s="23" t="s">
        <v>292</v>
      </c>
      <c s="19" t="s">
        <v>37</v>
      </c>
      <c s="24" t="s">
        <v>293</v>
      </c>
      <c s="25" t="s">
        <v>121</v>
      </c>
      <c s="26">
        <v>22.2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25.5">
      <c r="A122" s="28" t="s">
        <v>40</v>
      </c>
      <c r="E122" s="29" t="s">
        <v>294</v>
      </c>
    </row>
    <row r="123" spans="1:5" ht="25.5">
      <c r="A123" s="30" t="s">
        <v>42</v>
      </c>
      <c r="E123" s="31" t="s">
        <v>295</v>
      </c>
    </row>
    <row r="124" spans="1:5" ht="255">
      <c r="A124" t="s">
        <v>44</v>
      </c>
      <c r="E124" s="29" t="s">
        <v>296</v>
      </c>
    </row>
    <row r="125" spans="1:16" ht="12.75">
      <c r="A125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77</v>
      </c>
      <c s="26">
        <v>6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25.5">
      <c r="A126" s="28" t="s">
        <v>40</v>
      </c>
      <c r="E126" s="29" t="s">
        <v>300</v>
      </c>
    </row>
    <row r="127" spans="1:5" ht="25.5">
      <c r="A127" s="30" t="s">
        <v>42</v>
      </c>
      <c r="E127" s="31" t="s">
        <v>301</v>
      </c>
    </row>
    <row r="128" spans="1:5" ht="76.5">
      <c r="A128" t="s">
        <v>44</v>
      </c>
      <c r="E128" s="29" t="s">
        <v>302</v>
      </c>
    </row>
    <row r="129" spans="1:18" ht="12.75" customHeight="1">
      <c r="A129" s="5" t="s">
        <v>33</v>
      </c>
      <c s="5"/>
      <c s="35" t="s">
        <v>30</v>
      </c>
      <c s="5"/>
      <c s="21" t="s">
        <v>173</v>
      </c>
      <c s="5"/>
      <c s="5"/>
      <c s="5"/>
      <c s="36">
        <f>0+Q129</f>
      </c>
      <c r="O129">
        <f>0+R129</f>
      </c>
      <c r="Q129">
        <f>0+I130+I134+I138</f>
      </c>
      <c>
        <f>0+O130+O134+O138</f>
      </c>
    </row>
    <row r="130" spans="1:16" ht="12.75">
      <c r="A130" s="19" t="s">
        <v>35</v>
      </c>
      <c s="23" t="s">
        <v>303</v>
      </c>
      <c s="23" t="s">
        <v>304</v>
      </c>
      <c s="19" t="s">
        <v>37</v>
      </c>
      <c s="24" t="s">
        <v>305</v>
      </c>
      <c s="25" t="s">
        <v>121</v>
      </c>
      <c s="26">
        <v>306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25.5">
      <c r="A131" s="28" t="s">
        <v>40</v>
      </c>
      <c r="E131" s="29" t="s">
        <v>306</v>
      </c>
    </row>
    <row r="132" spans="1:5" ht="25.5">
      <c r="A132" s="30" t="s">
        <v>42</v>
      </c>
      <c r="E132" s="31" t="s">
        <v>288</v>
      </c>
    </row>
    <row r="133" spans="1:5" ht="51">
      <c r="A133" t="s">
        <v>44</v>
      </c>
      <c r="E133" s="29" t="s">
        <v>185</v>
      </c>
    </row>
    <row r="134" spans="1:16" ht="12.75">
      <c r="A134" s="19" t="s">
        <v>35</v>
      </c>
      <c s="23" t="s">
        <v>307</v>
      </c>
      <c s="23" t="s">
        <v>308</v>
      </c>
      <c s="19" t="s">
        <v>37</v>
      </c>
      <c s="24" t="s">
        <v>309</v>
      </c>
      <c s="25" t="s">
        <v>121</v>
      </c>
      <c s="26">
        <v>62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38.25">
      <c r="A135" s="28" t="s">
        <v>40</v>
      </c>
      <c r="E135" s="29" t="s">
        <v>310</v>
      </c>
    </row>
    <row r="136" spans="1:5" ht="25.5">
      <c r="A136" s="30" t="s">
        <v>42</v>
      </c>
      <c r="E136" s="31" t="s">
        <v>223</v>
      </c>
    </row>
    <row r="137" spans="1:5" ht="38.25">
      <c r="A137" t="s">
        <v>44</v>
      </c>
      <c r="E137" s="29" t="s">
        <v>311</v>
      </c>
    </row>
    <row r="138" spans="1:16" ht="12.75">
      <c r="A138" s="19" t="s">
        <v>35</v>
      </c>
      <c s="23" t="s">
        <v>312</v>
      </c>
      <c s="23" t="s">
        <v>313</v>
      </c>
      <c s="19" t="s">
        <v>37</v>
      </c>
      <c s="24" t="s">
        <v>314</v>
      </c>
      <c s="25" t="s">
        <v>77</v>
      </c>
      <c s="26">
        <v>5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51">
      <c r="A139" s="28" t="s">
        <v>40</v>
      </c>
      <c r="E139" s="29" t="s">
        <v>315</v>
      </c>
    </row>
    <row r="140" spans="1:5" ht="25.5">
      <c r="A140" s="30" t="s">
        <v>42</v>
      </c>
      <c r="E140" s="31" t="s">
        <v>316</v>
      </c>
    </row>
    <row r="141" spans="1:5" ht="89.25">
      <c r="A141" t="s">
        <v>44</v>
      </c>
      <c r="E141" s="29" t="s">
        <v>317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0+O8+O13+O26+O63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318</v>
      </c>
      <c s="32">
        <f>0+I8+I13+I26+I63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318</v>
      </c>
      <c s="5"/>
      <c s="14" t="s">
        <v>81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82</v>
      </c>
      <c s="19" t="s">
        <v>13</v>
      </c>
      <c s="24" t="s">
        <v>83</v>
      </c>
      <c s="25" t="s">
        <v>84</v>
      </c>
      <c s="26">
        <v>10.361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88</v>
      </c>
    </row>
    <row r="11" spans="1:5" ht="25.5">
      <c r="A11" s="30" t="s">
        <v>42</v>
      </c>
      <c r="E11" s="31" t="s">
        <v>319</v>
      </c>
    </row>
    <row r="12" spans="1:5" ht="25.5">
      <c r="A12" t="s">
        <v>44</v>
      </c>
      <c r="E12" s="29" t="s">
        <v>87</v>
      </c>
    </row>
    <row r="13" spans="1:18" ht="12.75" customHeight="1">
      <c r="A13" s="5" t="s">
        <v>33</v>
      </c>
      <c s="5"/>
      <c s="35" t="s">
        <v>19</v>
      </c>
      <c s="5"/>
      <c s="21" t="s">
        <v>94</v>
      </c>
      <c s="5"/>
      <c s="5"/>
      <c s="5"/>
      <c s="36">
        <f>0+Q13</f>
      </c>
      <c r="O13">
        <f>0+R13</f>
      </c>
      <c r="Q13">
        <f>0+I14+I18+I22</f>
      </c>
      <c>
        <f>0+O14+O18+O22</f>
      </c>
    </row>
    <row r="14" spans="1:16" ht="12.75">
      <c r="A14" s="19" t="s">
        <v>35</v>
      </c>
      <c s="23" t="s">
        <v>13</v>
      </c>
      <c s="23" t="s">
        <v>101</v>
      </c>
      <c s="19" t="s">
        <v>37</v>
      </c>
      <c s="24" t="s">
        <v>102</v>
      </c>
      <c s="25" t="s">
        <v>103</v>
      </c>
      <c s="26">
        <v>2.296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63.75">
      <c r="A15" s="28" t="s">
        <v>40</v>
      </c>
      <c r="E15" s="29" t="s">
        <v>320</v>
      </c>
    </row>
    <row r="16" spans="1:5" ht="25.5">
      <c r="A16" s="30" t="s">
        <v>42</v>
      </c>
      <c r="E16" s="31" t="s">
        <v>321</v>
      </c>
    </row>
    <row r="17" spans="1:5" ht="63.75">
      <c r="A17" t="s">
        <v>44</v>
      </c>
      <c r="E17" s="29" t="s">
        <v>106</v>
      </c>
    </row>
    <row r="18" spans="1:16" ht="25.5">
      <c r="A18" s="19" t="s">
        <v>35</v>
      </c>
      <c s="23" t="s">
        <v>12</v>
      </c>
      <c s="23" t="s">
        <v>115</v>
      </c>
      <c s="19" t="s">
        <v>37</v>
      </c>
      <c s="24" t="s">
        <v>116</v>
      </c>
      <c s="25" t="s">
        <v>103</v>
      </c>
      <c s="26">
        <v>5.453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63.75">
      <c r="A19" s="28" t="s">
        <v>40</v>
      </c>
      <c r="E19" s="29" t="s">
        <v>322</v>
      </c>
    </row>
    <row r="20" spans="1:5" ht="25.5">
      <c r="A20" s="30" t="s">
        <v>42</v>
      </c>
      <c r="E20" s="31" t="s">
        <v>323</v>
      </c>
    </row>
    <row r="21" spans="1:5" ht="63.75">
      <c r="A21" t="s">
        <v>44</v>
      </c>
      <c r="E21" s="29" t="s">
        <v>106</v>
      </c>
    </row>
    <row r="22" spans="1:16" ht="12.75">
      <c r="A22" s="19" t="s">
        <v>35</v>
      </c>
      <c s="23" t="s">
        <v>23</v>
      </c>
      <c s="23" t="s">
        <v>212</v>
      </c>
      <c s="19" t="s">
        <v>37</v>
      </c>
      <c s="24" t="s">
        <v>213</v>
      </c>
      <c s="25" t="s">
        <v>103</v>
      </c>
      <c s="26">
        <v>9.272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51">
      <c r="A23" s="28" t="s">
        <v>40</v>
      </c>
      <c r="E23" s="29" t="s">
        <v>206</v>
      </c>
    </row>
    <row r="24" spans="1:5" ht="25.5">
      <c r="A24" s="30" t="s">
        <v>42</v>
      </c>
      <c r="E24" s="31" t="s">
        <v>324</v>
      </c>
    </row>
    <row r="25" spans="1:5" ht="25.5">
      <c r="A25" t="s">
        <v>44</v>
      </c>
      <c r="E25" s="29" t="s">
        <v>219</v>
      </c>
    </row>
    <row r="26" spans="1:18" ht="12.75" customHeight="1">
      <c r="A26" s="5" t="s">
        <v>33</v>
      </c>
      <c s="5"/>
      <c s="35" t="s">
        <v>25</v>
      </c>
      <c s="5"/>
      <c s="21" t="s">
        <v>148</v>
      </c>
      <c s="5"/>
      <c s="5"/>
      <c s="5"/>
      <c s="36">
        <f>0+Q26</f>
      </c>
      <c r="O26">
        <f>0+R26</f>
      </c>
      <c r="Q26">
        <f>0+I27+I31+I35+I39+I43+I47+I51+I55+I59</f>
      </c>
      <c>
        <f>0+O27+O31+O35+O39+O43+O47+O51+O55+O59</f>
      </c>
    </row>
    <row r="27" spans="1:16" ht="12.75">
      <c r="A27" s="19" t="s">
        <v>35</v>
      </c>
      <c s="23" t="s">
        <v>25</v>
      </c>
      <c s="23" t="s">
        <v>150</v>
      </c>
      <c s="19" t="s">
        <v>37</v>
      </c>
      <c s="24" t="s">
        <v>151</v>
      </c>
      <c s="25" t="s">
        <v>103</v>
      </c>
      <c s="26">
        <v>4.3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25.5">
      <c r="A28" s="28" t="s">
        <v>40</v>
      </c>
      <c r="E28" s="29" t="s">
        <v>325</v>
      </c>
    </row>
    <row r="29" spans="1:5" ht="25.5">
      <c r="A29" s="30" t="s">
        <v>42</v>
      </c>
      <c r="E29" s="31" t="s">
        <v>326</v>
      </c>
    </row>
    <row r="30" spans="1:5" ht="51">
      <c r="A30" t="s">
        <v>44</v>
      </c>
      <c r="E30" s="29" t="s">
        <v>154</v>
      </c>
    </row>
    <row r="31" spans="1:16" ht="12.75">
      <c r="A31" s="19" t="s">
        <v>35</v>
      </c>
      <c s="23" t="s">
        <v>27</v>
      </c>
      <c s="23" t="s">
        <v>255</v>
      </c>
      <c s="19" t="s">
        <v>37</v>
      </c>
      <c s="24" t="s">
        <v>256</v>
      </c>
      <c s="25" t="s">
        <v>97</v>
      </c>
      <c s="26">
        <v>45.6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257</v>
      </c>
    </row>
    <row r="33" spans="1:5" ht="25.5">
      <c r="A33" s="30" t="s">
        <v>42</v>
      </c>
      <c r="E33" s="31" t="s">
        <v>327</v>
      </c>
    </row>
    <row r="34" spans="1:5" ht="51">
      <c r="A34" t="s">
        <v>44</v>
      </c>
      <c r="E34" s="29" t="s">
        <v>259</v>
      </c>
    </row>
    <row r="35" spans="1:16" ht="12.75">
      <c r="A35" s="19" t="s">
        <v>35</v>
      </c>
      <c s="23" t="s">
        <v>61</v>
      </c>
      <c s="23" t="s">
        <v>261</v>
      </c>
      <c s="19" t="s">
        <v>37</v>
      </c>
      <c s="24" t="s">
        <v>262</v>
      </c>
      <c s="25" t="s">
        <v>97</v>
      </c>
      <c s="26">
        <v>136.8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328</v>
      </c>
    </row>
    <row r="37" spans="1:5" ht="38.25">
      <c r="A37" s="30" t="s">
        <v>42</v>
      </c>
      <c r="E37" s="31" t="s">
        <v>329</v>
      </c>
    </row>
    <row r="38" spans="1:5" ht="51">
      <c r="A38" t="s">
        <v>44</v>
      </c>
      <c r="E38" s="29" t="s">
        <v>259</v>
      </c>
    </row>
    <row r="39" spans="1:16" ht="12.75">
      <c r="A39" s="19" t="s">
        <v>35</v>
      </c>
      <c s="23" t="s">
        <v>66</v>
      </c>
      <c s="23" t="s">
        <v>272</v>
      </c>
      <c s="19" t="s">
        <v>37</v>
      </c>
      <c s="24" t="s">
        <v>273</v>
      </c>
      <c s="25" t="s">
        <v>97</v>
      </c>
      <c s="26">
        <v>76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274</v>
      </c>
    </row>
    <row r="41" spans="1:5" ht="25.5">
      <c r="A41" s="30" t="s">
        <v>42</v>
      </c>
      <c r="E41" s="31" t="s">
        <v>330</v>
      </c>
    </row>
    <row r="42" spans="1:5" ht="140.25">
      <c r="A42" t="s">
        <v>44</v>
      </c>
      <c r="E42" s="29" t="s">
        <v>270</v>
      </c>
    </row>
    <row r="43" spans="1:16" ht="12.75">
      <c r="A43" s="19" t="s">
        <v>35</v>
      </c>
      <c s="23" t="s">
        <v>30</v>
      </c>
      <c s="23" t="s">
        <v>331</v>
      </c>
      <c s="19" t="s">
        <v>37</v>
      </c>
      <c s="24" t="s">
        <v>332</v>
      </c>
      <c s="25" t="s">
        <v>97</v>
      </c>
      <c s="26">
        <v>45.6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268</v>
      </c>
    </row>
    <row r="45" spans="1:5" ht="25.5">
      <c r="A45" s="30" t="s">
        <v>42</v>
      </c>
      <c r="E45" s="31" t="s">
        <v>333</v>
      </c>
    </row>
    <row r="46" spans="1:5" ht="140.25">
      <c r="A46" t="s">
        <v>44</v>
      </c>
      <c r="E46" s="29" t="s">
        <v>270</v>
      </c>
    </row>
    <row r="47" spans="1:16" ht="12.75">
      <c r="A47" s="19" t="s">
        <v>35</v>
      </c>
      <c s="23" t="s">
        <v>32</v>
      </c>
      <c s="23" t="s">
        <v>276</v>
      </c>
      <c s="19" t="s">
        <v>37</v>
      </c>
      <c s="24" t="s">
        <v>277</v>
      </c>
      <c s="25" t="s">
        <v>97</v>
      </c>
      <c s="26">
        <v>60.8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278</v>
      </c>
    </row>
    <row r="49" spans="1:5" ht="25.5">
      <c r="A49" s="30" t="s">
        <v>42</v>
      </c>
      <c r="E49" s="31" t="s">
        <v>334</v>
      </c>
    </row>
    <row r="50" spans="1:5" ht="140.25">
      <c r="A50" t="s">
        <v>44</v>
      </c>
      <c r="E50" s="29" t="s">
        <v>270</v>
      </c>
    </row>
    <row r="51" spans="1:16" ht="12.75">
      <c r="A51" s="19" t="s">
        <v>35</v>
      </c>
      <c s="23" t="s">
        <v>124</v>
      </c>
      <c s="23" t="s">
        <v>335</v>
      </c>
      <c s="19" t="s">
        <v>37</v>
      </c>
      <c s="24" t="s">
        <v>336</v>
      </c>
      <c s="25" t="s">
        <v>97</v>
      </c>
      <c s="26">
        <v>22.9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51">
      <c r="A52" s="28" t="s">
        <v>40</v>
      </c>
      <c r="E52" s="29" t="s">
        <v>337</v>
      </c>
    </row>
    <row r="53" spans="1:5" ht="25.5">
      <c r="A53" s="30" t="s">
        <v>42</v>
      </c>
      <c r="E53" s="31" t="s">
        <v>338</v>
      </c>
    </row>
    <row r="54" spans="1:5" ht="153">
      <c r="A54" t="s">
        <v>44</v>
      </c>
      <c r="E54" s="29" t="s">
        <v>160</v>
      </c>
    </row>
    <row r="55" spans="1:16" ht="25.5">
      <c r="A55" s="19" t="s">
        <v>35</v>
      </c>
      <c s="23" t="s">
        <v>130</v>
      </c>
      <c s="23" t="s">
        <v>339</v>
      </c>
      <c s="19" t="s">
        <v>37</v>
      </c>
      <c s="24" t="s">
        <v>340</v>
      </c>
      <c s="25" t="s">
        <v>97</v>
      </c>
      <c s="26">
        <v>5.8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51">
      <c r="A56" s="28" t="s">
        <v>40</v>
      </c>
      <c r="E56" s="29" t="s">
        <v>341</v>
      </c>
    </row>
    <row r="57" spans="1:5" ht="25.5">
      <c r="A57" s="30" t="s">
        <v>42</v>
      </c>
      <c r="E57" s="31" t="s">
        <v>342</v>
      </c>
    </row>
    <row r="58" spans="1:5" ht="153">
      <c r="A58" t="s">
        <v>44</v>
      </c>
      <c r="E58" s="29" t="s">
        <v>160</v>
      </c>
    </row>
    <row r="59" spans="1:16" ht="12.75">
      <c r="A59" s="19" t="s">
        <v>35</v>
      </c>
      <c s="23" t="s">
        <v>136</v>
      </c>
      <c s="23" t="s">
        <v>286</v>
      </c>
      <c s="19" t="s">
        <v>37</v>
      </c>
      <c s="24" t="s">
        <v>287</v>
      </c>
      <c s="25" t="s">
        <v>121</v>
      </c>
      <c s="26">
        <v>40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25.5">
      <c r="A60" s="28" t="s">
        <v>40</v>
      </c>
      <c r="E60" s="29" t="s">
        <v>343</v>
      </c>
    </row>
    <row r="61" spans="1:5" ht="25.5">
      <c r="A61" s="30" t="s">
        <v>42</v>
      </c>
      <c r="E61" s="31" t="s">
        <v>344</v>
      </c>
    </row>
    <row r="62" spans="1:5" ht="38.25">
      <c r="A62" t="s">
        <v>44</v>
      </c>
      <c r="E62" s="29" t="s">
        <v>289</v>
      </c>
    </row>
    <row r="63" spans="1:18" ht="12.75" customHeight="1">
      <c r="A63" s="5" t="s">
        <v>33</v>
      </c>
      <c s="5"/>
      <c s="35" t="s">
        <v>30</v>
      </c>
      <c s="5"/>
      <c s="21" t="s">
        <v>173</v>
      </c>
      <c s="5"/>
      <c s="5"/>
      <c s="5"/>
      <c s="36">
        <f>0+Q63</f>
      </c>
      <c r="O63">
        <f>0+R63</f>
      </c>
      <c r="Q63">
        <f>0+I64</f>
      </c>
      <c>
        <f>0+O64</f>
      </c>
    </row>
    <row r="64" spans="1:16" ht="12.75">
      <c r="A64" s="19" t="s">
        <v>35</v>
      </c>
      <c s="23" t="s">
        <v>143</v>
      </c>
      <c s="23" t="s">
        <v>187</v>
      </c>
      <c s="19" t="s">
        <v>37</v>
      </c>
      <c s="24" t="s">
        <v>188</v>
      </c>
      <c s="25" t="s">
        <v>121</v>
      </c>
      <c s="26">
        <v>40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38.25">
      <c r="A65" s="28" t="s">
        <v>40</v>
      </c>
      <c r="E65" s="29" t="s">
        <v>189</v>
      </c>
    </row>
    <row r="66" spans="1:5" ht="25.5">
      <c r="A66" s="30" t="s">
        <v>42</v>
      </c>
      <c r="E66" s="31" t="s">
        <v>344</v>
      </c>
    </row>
    <row r="67" spans="1:5" ht="25.5">
      <c r="A67" t="s">
        <v>44</v>
      </c>
      <c r="E67" s="29" t="s">
        <v>191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345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345</v>
      </c>
      <c s="5"/>
      <c s="14" t="s">
        <v>346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173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347</v>
      </c>
      <c s="19" t="s">
        <v>37</v>
      </c>
      <c s="24" t="s">
        <v>348</v>
      </c>
      <c s="25" t="s">
        <v>77</v>
      </c>
      <c s="26">
        <v>7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349</v>
      </c>
    </row>
    <row r="11" spans="1:5" ht="25.5">
      <c r="A11" s="30" t="s">
        <v>42</v>
      </c>
      <c r="E11" s="31" t="s">
        <v>350</v>
      </c>
    </row>
    <row r="12" spans="1:5" ht="51">
      <c r="A12" t="s">
        <v>44</v>
      </c>
      <c r="E12" s="29" t="s">
        <v>351</v>
      </c>
    </row>
    <row r="13" spans="1:16" ht="25.5">
      <c r="A13" s="19" t="s">
        <v>35</v>
      </c>
      <c s="23" t="s">
        <v>13</v>
      </c>
      <c s="23" t="s">
        <v>352</v>
      </c>
      <c s="19" t="s">
        <v>37</v>
      </c>
      <c s="24" t="s">
        <v>353</v>
      </c>
      <c s="25" t="s">
        <v>77</v>
      </c>
      <c s="26">
        <v>15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354</v>
      </c>
    </row>
    <row r="15" spans="1:5" ht="25.5">
      <c r="A15" s="30" t="s">
        <v>42</v>
      </c>
      <c r="E15" s="31" t="s">
        <v>355</v>
      </c>
    </row>
    <row r="16" spans="1:5" ht="25.5">
      <c r="A16" t="s">
        <v>44</v>
      </c>
      <c r="E16" s="29" t="s">
        <v>356</v>
      </c>
    </row>
    <row r="17" spans="1:16" ht="12.75">
      <c r="A17" s="19" t="s">
        <v>35</v>
      </c>
      <c s="23" t="s">
        <v>12</v>
      </c>
      <c s="23" t="s">
        <v>357</v>
      </c>
      <c s="19" t="s">
        <v>37</v>
      </c>
      <c s="24" t="s">
        <v>358</v>
      </c>
      <c s="25" t="s">
        <v>77</v>
      </c>
      <c s="26">
        <v>17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359</v>
      </c>
    </row>
    <row r="19" spans="1:5" ht="25.5">
      <c r="A19" s="30" t="s">
        <v>42</v>
      </c>
      <c r="E19" s="31" t="s">
        <v>360</v>
      </c>
    </row>
    <row r="20" spans="1:5" ht="25.5">
      <c r="A20" t="s">
        <v>44</v>
      </c>
      <c r="E20" s="29" t="s">
        <v>361</v>
      </c>
    </row>
    <row r="21" spans="1:16" ht="12.75">
      <c r="A21" s="19" t="s">
        <v>35</v>
      </c>
      <c s="23" t="s">
        <v>23</v>
      </c>
      <c s="23" t="s">
        <v>362</v>
      </c>
      <c s="19" t="s">
        <v>37</v>
      </c>
      <c s="24" t="s">
        <v>363</v>
      </c>
      <c s="25" t="s">
        <v>77</v>
      </c>
      <c s="26">
        <v>2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354</v>
      </c>
    </row>
    <row r="23" spans="1:5" ht="25.5">
      <c r="A23" s="30" t="s">
        <v>42</v>
      </c>
      <c r="E23" s="31" t="s">
        <v>78</v>
      </c>
    </row>
    <row r="24" spans="1:5" ht="25.5">
      <c r="A24" t="s">
        <v>44</v>
      </c>
      <c r="E24" s="29" t="s">
        <v>356</v>
      </c>
    </row>
    <row r="25" spans="1:16" ht="25.5">
      <c r="A25" s="19" t="s">
        <v>35</v>
      </c>
      <c s="23" t="s">
        <v>25</v>
      </c>
      <c s="23" t="s">
        <v>364</v>
      </c>
      <c s="19" t="s">
        <v>37</v>
      </c>
      <c s="24" t="s">
        <v>365</v>
      </c>
      <c s="25" t="s">
        <v>77</v>
      </c>
      <c s="26">
        <v>10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25.5">
      <c r="A26" s="28" t="s">
        <v>40</v>
      </c>
      <c r="E26" s="29" t="s">
        <v>366</v>
      </c>
    </row>
    <row r="27" spans="1:5" ht="25.5">
      <c r="A27" s="30" t="s">
        <v>42</v>
      </c>
      <c r="E27" s="31" t="s">
        <v>367</v>
      </c>
    </row>
    <row r="28" spans="1:5" ht="25.5">
      <c r="A28" t="s">
        <v>44</v>
      </c>
      <c r="E28" s="29" t="s">
        <v>368</v>
      </c>
    </row>
    <row r="29" spans="1:16" ht="12.75">
      <c r="A29" s="19" t="s">
        <v>35</v>
      </c>
      <c s="23" t="s">
        <v>27</v>
      </c>
      <c s="23" t="s">
        <v>369</v>
      </c>
      <c s="19" t="s">
        <v>37</v>
      </c>
      <c s="24" t="s">
        <v>370</v>
      </c>
      <c s="25" t="s">
        <v>77</v>
      </c>
      <c s="26">
        <v>10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38.25">
      <c r="A30" s="28" t="s">
        <v>40</v>
      </c>
      <c r="E30" s="29" t="s">
        <v>371</v>
      </c>
    </row>
    <row r="31" spans="1:5" ht="25.5">
      <c r="A31" s="30" t="s">
        <v>42</v>
      </c>
      <c r="E31" s="31" t="s">
        <v>367</v>
      </c>
    </row>
    <row r="32" spans="1:5" ht="25.5">
      <c r="A32" t="s">
        <v>44</v>
      </c>
      <c r="E32" s="29" t="s">
        <v>361</v>
      </c>
    </row>
    <row r="33" spans="1:16" ht="25.5">
      <c r="A33" s="19" t="s">
        <v>35</v>
      </c>
      <c s="23" t="s">
        <v>61</v>
      </c>
      <c s="23" t="s">
        <v>372</v>
      </c>
      <c s="19" t="s">
        <v>37</v>
      </c>
      <c s="24" t="s">
        <v>373</v>
      </c>
      <c s="25" t="s">
        <v>97</v>
      </c>
      <c s="26">
        <v>122.101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25.5">
      <c r="A34" s="28" t="s">
        <v>40</v>
      </c>
      <c r="E34" s="29" t="s">
        <v>374</v>
      </c>
    </row>
    <row r="35" spans="1:5" ht="89.25">
      <c r="A35" s="30" t="s">
        <v>42</v>
      </c>
      <c r="E35" s="31" t="s">
        <v>375</v>
      </c>
    </row>
    <row r="36" spans="1:5" ht="38.25">
      <c r="A36" t="s">
        <v>44</v>
      </c>
      <c r="E36" s="29" t="s">
        <v>376</v>
      </c>
    </row>
    <row r="37" spans="1:16" ht="25.5">
      <c r="A37" s="19" t="s">
        <v>35</v>
      </c>
      <c s="23" t="s">
        <v>66</v>
      </c>
      <c s="23" t="s">
        <v>377</v>
      </c>
      <c s="19" t="s">
        <v>37</v>
      </c>
      <c s="24" t="s">
        <v>378</v>
      </c>
      <c s="25" t="s">
        <v>97</v>
      </c>
      <c s="26">
        <v>122.101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379</v>
      </c>
    </row>
    <row r="39" spans="1:5" ht="89.25">
      <c r="A39" s="30" t="s">
        <v>42</v>
      </c>
      <c r="E39" s="31" t="s">
        <v>375</v>
      </c>
    </row>
    <row r="40" spans="1:5" ht="38.25">
      <c r="A40" t="s">
        <v>44</v>
      </c>
      <c r="E40" s="29" t="s">
        <v>376</v>
      </c>
    </row>
    <row r="41" spans="1:16" ht="12.75">
      <c r="A41" s="19" t="s">
        <v>35</v>
      </c>
      <c s="23" t="s">
        <v>30</v>
      </c>
      <c s="23" t="s">
        <v>380</v>
      </c>
      <c s="19" t="s">
        <v>37</v>
      </c>
      <c s="24" t="s">
        <v>381</v>
      </c>
      <c s="25" t="s">
        <v>77</v>
      </c>
      <c s="26">
        <v>7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354</v>
      </c>
    </row>
    <row r="43" spans="1:5" ht="25.5">
      <c r="A43" s="30" t="s">
        <v>42</v>
      </c>
      <c r="E43" s="31" t="s">
        <v>382</v>
      </c>
    </row>
    <row r="44" spans="1:5" ht="38.25">
      <c r="A44" t="s">
        <v>44</v>
      </c>
      <c r="E44" s="29" t="s">
        <v>383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384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384</v>
      </c>
      <c s="5"/>
      <c s="14" t="s">
        <v>385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386</v>
      </c>
      <c s="19" t="s">
        <v>37</v>
      </c>
      <c s="24" t="s">
        <v>387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51">
      <c r="A10" s="28" t="s">
        <v>40</v>
      </c>
      <c r="E10" s="29" t="s">
        <v>388</v>
      </c>
    </row>
    <row r="11" spans="1:5" ht="25.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8" ht="12.75" customHeight="1">
      <c r="A13" s="5" t="s">
        <v>33</v>
      </c>
      <c s="5"/>
      <c s="35" t="s">
        <v>30</v>
      </c>
      <c s="5"/>
      <c s="21" t="s">
        <v>173</v>
      </c>
      <c s="5"/>
      <c s="5"/>
      <c s="5"/>
      <c s="36">
        <f>0+Q13</f>
      </c>
      <c r="O13">
        <f>0+R13</f>
      </c>
      <c r="Q13">
        <f>0+I14+I18+I22+I26+I30+I34+I38+I42+I46+I50+I54+I58+I62+I66+I70+I74+I78</f>
      </c>
      <c>
        <f>0+O14+O18+O22+O26+O30+O34+O38+O42+O46+O50+O54+O58+O62+O66+O70+O74+O78</f>
      </c>
    </row>
    <row r="14" spans="1:16" ht="25.5">
      <c r="A14" s="19" t="s">
        <v>35</v>
      </c>
      <c s="23" t="s">
        <v>13</v>
      </c>
      <c s="23" t="s">
        <v>389</v>
      </c>
      <c s="19" t="s">
        <v>37</v>
      </c>
      <c s="24" t="s">
        <v>390</v>
      </c>
      <c s="25" t="s">
        <v>77</v>
      </c>
      <c s="26">
        <v>13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391</v>
      </c>
    </row>
    <row r="16" spans="1:5" ht="25.5">
      <c r="A16" s="30" t="s">
        <v>42</v>
      </c>
      <c r="E16" s="31" t="s">
        <v>392</v>
      </c>
    </row>
    <row r="17" spans="1:5" ht="63.75">
      <c r="A17" t="s">
        <v>44</v>
      </c>
      <c r="E17" s="29" t="s">
        <v>393</v>
      </c>
    </row>
    <row r="18" spans="1:16" ht="12.75">
      <c r="A18" s="19" t="s">
        <v>35</v>
      </c>
      <c s="23" t="s">
        <v>12</v>
      </c>
      <c s="23" t="s">
        <v>357</v>
      </c>
      <c s="19" t="s">
        <v>37</v>
      </c>
      <c s="24" t="s">
        <v>358</v>
      </c>
      <c s="25" t="s">
        <v>77</v>
      </c>
      <c s="26">
        <v>13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391</v>
      </c>
    </row>
    <row r="20" spans="1:5" ht="25.5">
      <c r="A20" s="30" t="s">
        <v>42</v>
      </c>
      <c r="E20" s="31" t="s">
        <v>392</v>
      </c>
    </row>
    <row r="21" spans="1:5" ht="25.5">
      <c r="A21" t="s">
        <v>44</v>
      </c>
      <c r="E21" s="29" t="s">
        <v>361</v>
      </c>
    </row>
    <row r="22" spans="1:16" ht="12.75">
      <c r="A22" s="19" t="s">
        <v>35</v>
      </c>
      <c s="23" t="s">
        <v>23</v>
      </c>
      <c s="23" t="s">
        <v>394</v>
      </c>
      <c s="19" t="s">
        <v>395</v>
      </c>
      <c s="24" t="s">
        <v>396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397</v>
      </c>
    </row>
    <row r="24" spans="1:5" ht="12.75">
      <c r="A24" s="30" t="s">
        <v>42</v>
      </c>
      <c r="E24" s="31" t="s">
        <v>70</v>
      </c>
    </row>
    <row r="25" spans="1:5" ht="25.5">
      <c r="A25" t="s">
        <v>44</v>
      </c>
      <c r="E25" s="29" t="s">
        <v>398</v>
      </c>
    </row>
    <row r="26" spans="1:16" ht="12.75">
      <c r="A26" s="19" t="s">
        <v>35</v>
      </c>
      <c s="23" t="s">
        <v>25</v>
      </c>
      <c s="23" t="s">
        <v>399</v>
      </c>
      <c s="19" t="s">
        <v>37</v>
      </c>
      <c s="24" t="s">
        <v>400</v>
      </c>
      <c s="25" t="s">
        <v>97</v>
      </c>
      <c s="26">
        <v>15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401</v>
      </c>
    </row>
    <row r="28" spans="1:5" ht="25.5">
      <c r="A28" s="30" t="s">
        <v>42</v>
      </c>
      <c r="E28" s="31" t="s">
        <v>402</v>
      </c>
    </row>
    <row r="29" spans="1:5" ht="38.25">
      <c r="A29" t="s">
        <v>44</v>
      </c>
      <c r="E29" s="29" t="s">
        <v>403</v>
      </c>
    </row>
    <row r="30" spans="1:16" ht="12.75">
      <c r="A30" s="19" t="s">
        <v>35</v>
      </c>
      <c s="23" t="s">
        <v>27</v>
      </c>
      <c s="23" t="s">
        <v>404</v>
      </c>
      <c s="19" t="s">
        <v>37</v>
      </c>
      <c s="24" t="s">
        <v>405</v>
      </c>
      <c s="25" t="s">
        <v>97</v>
      </c>
      <c s="26">
        <v>15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406</v>
      </c>
    </row>
    <row r="32" spans="1:5" ht="25.5">
      <c r="A32" s="30" t="s">
        <v>42</v>
      </c>
      <c r="E32" s="31" t="s">
        <v>402</v>
      </c>
    </row>
    <row r="33" spans="1:5" ht="25.5">
      <c r="A33" t="s">
        <v>44</v>
      </c>
      <c r="E33" s="29" t="s">
        <v>407</v>
      </c>
    </row>
    <row r="34" spans="1:16" ht="12.75">
      <c r="A34" s="19" t="s">
        <v>35</v>
      </c>
      <c s="23" t="s">
        <v>61</v>
      </c>
      <c s="23" t="s">
        <v>408</v>
      </c>
      <c s="19" t="s">
        <v>37</v>
      </c>
      <c s="24" t="s">
        <v>409</v>
      </c>
      <c s="25" t="s">
        <v>77</v>
      </c>
      <c s="26">
        <v>3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410</v>
      </c>
    </row>
    <row r="36" spans="1:5" ht="25.5">
      <c r="A36" s="30" t="s">
        <v>42</v>
      </c>
      <c r="E36" s="31" t="s">
        <v>411</v>
      </c>
    </row>
    <row r="37" spans="1:5" ht="76.5">
      <c r="A37" t="s">
        <v>44</v>
      </c>
      <c r="E37" s="29" t="s">
        <v>412</v>
      </c>
    </row>
    <row r="38" spans="1:16" ht="12.75">
      <c r="A38" s="19" t="s">
        <v>35</v>
      </c>
      <c s="23" t="s">
        <v>66</v>
      </c>
      <c s="23" t="s">
        <v>413</v>
      </c>
      <c s="19" t="s">
        <v>37</v>
      </c>
      <c s="24" t="s">
        <v>414</v>
      </c>
      <c s="25" t="s">
        <v>77</v>
      </c>
      <c s="26">
        <v>3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410</v>
      </c>
    </row>
    <row r="40" spans="1:5" ht="25.5">
      <c r="A40" s="30" t="s">
        <v>42</v>
      </c>
      <c r="E40" s="31" t="s">
        <v>411</v>
      </c>
    </row>
    <row r="41" spans="1:5" ht="25.5">
      <c r="A41" t="s">
        <v>44</v>
      </c>
      <c r="E41" s="29" t="s">
        <v>415</v>
      </c>
    </row>
    <row r="42" spans="1:16" ht="12.75">
      <c r="A42" s="19" t="s">
        <v>35</v>
      </c>
      <c s="23" t="s">
        <v>30</v>
      </c>
      <c s="23" t="s">
        <v>416</v>
      </c>
      <c s="19" t="s">
        <v>395</v>
      </c>
      <c s="24" t="s">
        <v>417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418</v>
      </c>
    </row>
    <row r="44" spans="1:5" ht="12.75">
      <c r="A44" s="30" t="s">
        <v>42</v>
      </c>
      <c r="E44" s="31" t="s">
        <v>70</v>
      </c>
    </row>
    <row r="45" spans="1:5" ht="25.5">
      <c r="A45" t="s">
        <v>44</v>
      </c>
      <c r="E45" s="29" t="s">
        <v>419</v>
      </c>
    </row>
    <row r="46" spans="1:16" ht="12.75">
      <c r="A46" s="19" t="s">
        <v>35</v>
      </c>
      <c s="23" t="s">
        <v>32</v>
      </c>
      <c s="23" t="s">
        <v>420</v>
      </c>
      <c s="19" t="s">
        <v>37</v>
      </c>
      <c s="24" t="s">
        <v>421</v>
      </c>
      <c s="25" t="s">
        <v>77</v>
      </c>
      <c s="26">
        <v>1.5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422</v>
      </c>
    </row>
    <row r="48" spans="1:5" ht="25.5">
      <c r="A48" s="30" t="s">
        <v>42</v>
      </c>
      <c r="E48" s="31" t="s">
        <v>423</v>
      </c>
    </row>
    <row r="49" spans="1:5" ht="76.5">
      <c r="A49" t="s">
        <v>44</v>
      </c>
      <c r="E49" s="29" t="s">
        <v>412</v>
      </c>
    </row>
    <row r="50" spans="1:16" ht="12.75">
      <c r="A50" s="19" t="s">
        <v>35</v>
      </c>
      <c s="23" t="s">
        <v>124</v>
      </c>
      <c s="23" t="s">
        <v>424</v>
      </c>
      <c s="19" t="s">
        <v>37</v>
      </c>
      <c s="24" t="s">
        <v>425</v>
      </c>
      <c s="25" t="s">
        <v>77</v>
      </c>
      <c s="26">
        <v>1.5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422</v>
      </c>
    </row>
    <row r="52" spans="1:5" ht="25.5">
      <c r="A52" s="30" t="s">
        <v>42</v>
      </c>
      <c r="E52" s="31" t="s">
        <v>423</v>
      </c>
    </row>
    <row r="53" spans="1:5" ht="25.5">
      <c r="A53" t="s">
        <v>44</v>
      </c>
      <c r="E53" s="29" t="s">
        <v>415</v>
      </c>
    </row>
    <row r="54" spans="1:16" ht="12.75">
      <c r="A54" s="19" t="s">
        <v>35</v>
      </c>
      <c s="23" t="s">
        <v>130</v>
      </c>
      <c s="23" t="s">
        <v>426</v>
      </c>
      <c s="19" t="s">
        <v>395</v>
      </c>
      <c s="24" t="s">
        <v>427</v>
      </c>
      <c s="25" t="s">
        <v>39</v>
      </c>
      <c s="26">
        <v>1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428</v>
      </c>
    </row>
    <row r="56" spans="1:5" ht="12.75">
      <c r="A56" s="30" t="s">
        <v>42</v>
      </c>
      <c r="E56" s="31" t="s">
        <v>70</v>
      </c>
    </row>
    <row r="57" spans="1:5" ht="25.5">
      <c r="A57" t="s">
        <v>44</v>
      </c>
      <c r="E57" s="29" t="s">
        <v>419</v>
      </c>
    </row>
    <row r="58" spans="1:16" ht="12.75">
      <c r="A58" s="19" t="s">
        <v>35</v>
      </c>
      <c s="23" t="s">
        <v>136</v>
      </c>
      <c s="23" t="s">
        <v>429</v>
      </c>
      <c s="19" t="s">
        <v>37</v>
      </c>
      <c s="24" t="s">
        <v>430</v>
      </c>
      <c s="25" t="s">
        <v>77</v>
      </c>
      <c s="26">
        <v>3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410</v>
      </c>
    </row>
    <row r="60" spans="1:5" ht="25.5">
      <c r="A60" s="30" t="s">
        <v>42</v>
      </c>
      <c r="E60" s="31" t="s">
        <v>411</v>
      </c>
    </row>
    <row r="61" spans="1:5" ht="63.75">
      <c r="A61" t="s">
        <v>44</v>
      </c>
      <c r="E61" s="29" t="s">
        <v>431</v>
      </c>
    </row>
    <row r="62" spans="1:16" ht="12.75">
      <c r="A62" s="19" t="s">
        <v>35</v>
      </c>
      <c s="23" t="s">
        <v>143</v>
      </c>
      <c s="23" t="s">
        <v>432</v>
      </c>
      <c s="19" t="s">
        <v>37</v>
      </c>
      <c s="24" t="s">
        <v>433</v>
      </c>
      <c s="25" t="s">
        <v>77</v>
      </c>
      <c s="26">
        <v>3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410</v>
      </c>
    </row>
    <row r="64" spans="1:5" ht="25.5">
      <c r="A64" s="30" t="s">
        <v>42</v>
      </c>
      <c r="E64" s="31" t="s">
        <v>411</v>
      </c>
    </row>
    <row r="65" spans="1:5" ht="25.5">
      <c r="A65" t="s">
        <v>44</v>
      </c>
      <c r="E65" s="29" t="s">
        <v>415</v>
      </c>
    </row>
    <row r="66" spans="1:16" ht="12.75">
      <c r="A66" s="19" t="s">
        <v>35</v>
      </c>
      <c s="23" t="s">
        <v>149</v>
      </c>
      <c s="23" t="s">
        <v>434</v>
      </c>
      <c s="19" t="s">
        <v>395</v>
      </c>
      <c s="24" t="s">
        <v>435</v>
      </c>
      <c s="25" t="s">
        <v>39</v>
      </c>
      <c s="26">
        <v>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436</v>
      </c>
    </row>
    <row r="68" spans="1:5" ht="12.75">
      <c r="A68" s="30" t="s">
        <v>42</v>
      </c>
      <c r="E68" s="31" t="s">
        <v>70</v>
      </c>
    </row>
    <row r="69" spans="1:5" ht="25.5">
      <c r="A69" t="s">
        <v>44</v>
      </c>
      <c r="E69" s="29" t="s">
        <v>419</v>
      </c>
    </row>
    <row r="70" spans="1:16" ht="12.75">
      <c r="A70" s="19" t="s">
        <v>35</v>
      </c>
      <c s="23" t="s">
        <v>155</v>
      </c>
      <c s="23" t="s">
        <v>437</v>
      </c>
      <c s="19" t="s">
        <v>37</v>
      </c>
      <c s="24" t="s">
        <v>438</v>
      </c>
      <c s="25" t="s">
        <v>77</v>
      </c>
      <c s="26">
        <v>30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439</v>
      </c>
    </row>
    <row r="72" spans="1:5" ht="25.5">
      <c r="A72" s="30" t="s">
        <v>42</v>
      </c>
      <c r="E72" s="31" t="s">
        <v>440</v>
      </c>
    </row>
    <row r="73" spans="1:5" ht="63.75">
      <c r="A73" t="s">
        <v>44</v>
      </c>
      <c r="E73" s="29" t="s">
        <v>431</v>
      </c>
    </row>
    <row r="74" spans="1:16" ht="12.75">
      <c r="A74" s="19" t="s">
        <v>35</v>
      </c>
      <c s="23" t="s">
        <v>161</v>
      </c>
      <c s="23" t="s">
        <v>441</v>
      </c>
      <c s="19" t="s">
        <v>19</v>
      </c>
      <c s="24" t="s">
        <v>442</v>
      </c>
      <c s="25" t="s">
        <v>77</v>
      </c>
      <c s="26">
        <v>30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439</v>
      </c>
    </row>
    <row r="76" spans="1:5" ht="25.5">
      <c r="A76" s="30" t="s">
        <v>42</v>
      </c>
      <c r="E76" s="31" t="s">
        <v>440</v>
      </c>
    </row>
    <row r="77" spans="1:5" ht="25.5">
      <c r="A77" t="s">
        <v>44</v>
      </c>
      <c r="E77" s="29" t="s">
        <v>415</v>
      </c>
    </row>
    <row r="78" spans="1:16" ht="12.75">
      <c r="A78" s="19" t="s">
        <v>35</v>
      </c>
      <c s="23" t="s">
        <v>167</v>
      </c>
      <c s="23" t="s">
        <v>443</v>
      </c>
      <c s="19" t="s">
        <v>395</v>
      </c>
      <c s="24" t="s">
        <v>444</v>
      </c>
      <c s="25" t="s">
        <v>39</v>
      </c>
      <c s="26">
        <v>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25.5">
      <c r="A79" s="28" t="s">
        <v>40</v>
      </c>
      <c r="E79" s="29" t="s">
        <v>445</v>
      </c>
    </row>
    <row r="80" spans="1:5" ht="12.75">
      <c r="A80" s="30" t="s">
        <v>42</v>
      </c>
      <c r="E80" s="31" t="s">
        <v>70</v>
      </c>
    </row>
    <row r="81" spans="1:5" ht="25.5">
      <c r="A81" t="s">
        <v>44</v>
      </c>
      <c r="E81" s="29" t="s">
        <v>419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